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1430"/>
  </bookViews>
  <sheets>
    <sheet name="04 декабря 2024" sheetId="1" r:id="rId1"/>
  </sheets>
  <calcPr calcId="162913"/>
</workbook>
</file>

<file path=xl/calcChain.xml><?xml version="1.0" encoding="utf-8"?>
<calcChain xmlns="http://schemas.openxmlformats.org/spreadsheetml/2006/main">
  <c r="O8" i="1" l="1"/>
  <c r="L8" i="1"/>
  <c r="G8" i="1"/>
  <c r="F8" i="1"/>
  <c r="P7" i="1"/>
  <c r="Q7" i="1" s="1"/>
  <c r="M7" i="1"/>
  <c r="N7" i="1" s="1"/>
  <c r="J7" i="1"/>
  <c r="I7" i="1"/>
  <c r="R7" i="1" s="1"/>
  <c r="H7" i="1"/>
  <c r="E7" i="1"/>
  <c r="P6" i="1"/>
  <c r="Q6" i="1" s="1"/>
  <c r="M6" i="1"/>
  <c r="N6" i="1" s="1"/>
  <c r="H6" i="1"/>
  <c r="D6" i="1"/>
  <c r="J6" i="1" s="1"/>
  <c r="C6" i="1"/>
  <c r="I6" i="1" s="1"/>
  <c r="R6" i="1" s="1"/>
  <c r="P5" i="1"/>
  <c r="Q5" i="1" s="1"/>
  <c r="M5" i="1"/>
  <c r="N5" i="1" s="1"/>
  <c r="J5" i="1"/>
  <c r="S5" i="1" s="1"/>
  <c r="I5" i="1"/>
  <c r="R5" i="1" s="1"/>
  <c r="H5" i="1"/>
  <c r="E5" i="1"/>
  <c r="K5" i="1" s="1"/>
  <c r="P4" i="1"/>
  <c r="Q4" i="1" s="1"/>
  <c r="N4" i="1"/>
  <c r="M4" i="1"/>
  <c r="J4" i="1"/>
  <c r="I4" i="1"/>
  <c r="I8" i="1" s="1"/>
  <c r="H4" i="1"/>
  <c r="E4" i="1"/>
  <c r="J8" i="1" l="1"/>
  <c r="S6" i="1"/>
  <c r="E8" i="1"/>
  <c r="M8" i="1"/>
  <c r="E6" i="1"/>
  <c r="K6" i="1" s="1"/>
  <c r="S7" i="1"/>
  <c r="H8" i="1"/>
  <c r="N8" i="1"/>
  <c r="T5" i="1"/>
  <c r="K7" i="1"/>
  <c r="D8" i="1"/>
  <c r="T7" i="1"/>
  <c r="Q8" i="1"/>
  <c r="T6" i="1"/>
  <c r="P8" i="1"/>
  <c r="C8" i="1"/>
  <c r="S4" i="1"/>
  <c r="R4" i="1"/>
  <c r="K4" i="1"/>
  <c r="K8" i="1" s="1"/>
  <c r="S8" i="1" l="1"/>
  <c r="R8" i="1"/>
  <c r="T4" i="1"/>
  <c r="T8" i="1" s="1"/>
</calcChain>
</file>

<file path=xl/sharedStrings.xml><?xml version="1.0" encoding="utf-8"?>
<sst xmlns="http://schemas.openxmlformats.org/spreadsheetml/2006/main" count="19" uniqueCount="15">
  <si>
    <t>№п/п</t>
  </si>
  <si>
    <t>Наим.ОУ</t>
  </si>
  <si>
    <t>Предусмотрено АУП, ОП</t>
  </si>
  <si>
    <t>Начисление янв-ноябрь</t>
  </si>
  <si>
    <t>Остаток</t>
  </si>
  <si>
    <t>Декабрь по тарификации</t>
  </si>
  <si>
    <t>Стим руководителям и зам.рук. в конце года</t>
  </si>
  <si>
    <t>Потребность на 2024г.</t>
  </si>
  <si>
    <t>итого</t>
  </si>
  <si>
    <t>Итого</t>
  </si>
  <si>
    <t>Давдын</t>
  </si>
  <si>
    <t>Юктэ</t>
  </si>
  <si>
    <t>РЦДО</t>
  </si>
  <si>
    <t>ДЮСШ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</si>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</sst>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5"/>
  <sheetViews>
    <sheetView tabSelected="1" workbookViewId="0">
      <selection activeCell="T8" sqref="T8"/>
    </sheetView>
  </sheetViews>
  <sheetFormatPr defaultRowHeight="15" x14ac:dyDescent="0.25"/>
  <cols>
    <col min="1" max="1" width="6.42578125" bestFit="1" customWidth="1"/>
    <col min="2" max="2" width="10.7109375" bestFit="1" customWidth="1"/>
    <col min="3" max="3" width="14.28515625" bestFit="1" customWidth="1"/>
    <col min="4" max="4" width="13.140625" bestFit="1" customWidth="1"/>
    <col min="5" max="6" width="14.28515625" bestFit="1" customWidth="1"/>
    <col min="7" max="7" width="15.42578125" customWidth="1"/>
    <col min="8" max="8" width="14.28515625" bestFit="1" customWidth="1"/>
    <col min="9" max="9" width="13.140625" bestFit="1" customWidth="1"/>
    <col min="10" max="10" width="11.28515625" bestFit="1" customWidth="1"/>
    <col min="11" max="12" width="13.140625" bestFit="1" customWidth="1"/>
    <col min="13" max="13" width="11.28515625" bestFit="1" customWidth="1"/>
    <col min="14" max="14" width="13.140625" bestFit="1" customWidth="1"/>
    <col min="15" max="15" width="11.28515625" bestFit="1" customWidth="1"/>
    <col min="16" max="16" width="10.140625" bestFit="1" customWidth="1"/>
    <col min="17" max="17" width="11.28515625" bestFit="1" customWidth="1"/>
    <col min="18" max="18" width="11" bestFit="1" customWidth="1"/>
    <col min="19" max="20" width="12.140625" bestFit="1" customWidth="1"/>
    <col min="21" max="21" width="13.42578125" customWidth="1"/>
  </cols>
  <sheetData>
    <row r="2" spans="1:23" ht="32.25" customHeight="1" x14ac:dyDescent="0.25">
      <c r="A2" s="14" t="s">
        <v>0</v>
      </c>
      <c r="B2" s="14" t="s">
        <v>1</v>
      </c>
      <c r="C2" s="11" t="s">
        <v>2</v>
      </c>
      <c r="D2" s="12"/>
      <c r="E2" s="13"/>
      <c r="F2" s="14" t="s">
        <v>3</v>
      </c>
      <c r="G2" s="14"/>
      <c r="H2" s="14"/>
      <c r="I2" s="14" t="s">
        <v>4</v>
      </c>
      <c r="J2" s="14"/>
      <c r="K2" s="14"/>
      <c r="L2" s="11" t="s">
        <v>5</v>
      </c>
      <c r="M2" s="12"/>
      <c r="N2" s="13"/>
      <c r="O2" s="8" t="s">
        <v>6</v>
      </c>
      <c r="P2" s="9"/>
      <c r="Q2" s="10"/>
      <c r="R2" s="11" t="s">
        <v>7</v>
      </c>
      <c r="S2" s="12"/>
      <c r="T2" s="13"/>
      <c r="U2" s="1"/>
      <c r="V2" s="1"/>
      <c r="W2" s="1"/>
    </row>
    <row r="3" spans="1:23" ht="15.75" x14ac:dyDescent="0.25">
      <c r="A3" s="14"/>
      <c r="B3" s="14"/>
      <c r="C3" s="2">
        <v>211</v>
      </c>
      <c r="D3" s="2">
        <v>213</v>
      </c>
      <c r="E3" s="2" t="s">
        <v>8</v>
      </c>
      <c r="F3" s="2">
        <v>211</v>
      </c>
      <c r="G3" s="3">
        <v>213</v>
      </c>
      <c r="H3" s="2" t="s">
        <v>9</v>
      </c>
      <c r="I3" s="2">
        <v>211</v>
      </c>
      <c r="J3" s="3">
        <v>213</v>
      </c>
      <c r="K3" s="2" t="s">
        <v>9</v>
      </c>
      <c r="L3" s="2">
        <v>211</v>
      </c>
      <c r="M3" s="3">
        <v>213</v>
      </c>
      <c r="N3" s="2" t="s">
        <v>9</v>
      </c>
      <c r="O3" s="2">
        <v>211</v>
      </c>
      <c r="P3" s="3">
        <v>213</v>
      </c>
      <c r="Q3" s="2" t="s">
        <v>9</v>
      </c>
      <c r="R3" s="2">
        <v>211</v>
      </c>
      <c r="S3" s="3">
        <v>213</v>
      </c>
      <c r="T3" s="2" t="s">
        <v>9</v>
      </c>
      <c r="U3" s="1"/>
      <c r="V3" s="1"/>
      <c r="W3" s="1"/>
    </row>
    <row r="4" spans="1:23" ht="15.75" x14ac:dyDescent="0.25">
      <c r="A4" s="4">
        <v>1</v>
      </c>
      <c r="B4" s="4" t="s">
        <v>10</v>
      </c>
      <c r="C4" s="5">
        <v>1205414.83</v>
      </c>
      <c r="D4" s="5">
        <v>363360.45</v>
      </c>
      <c r="E4" s="5">
        <f>C4+D4</f>
        <v>1568775.28</v>
      </c>
      <c r="F4" s="5">
        <v>1079369.69</v>
      </c>
      <c r="G4" s="5">
        <v>325294.84000000003</v>
      </c>
      <c r="H4" s="5">
        <f>F4+G4</f>
        <v>1404664.53</v>
      </c>
      <c r="I4" s="5">
        <f>C4-F4</f>
        <v>126045.14000000013</v>
      </c>
      <c r="J4" s="5">
        <f>D4-G4</f>
        <v>38065.609999999986</v>
      </c>
      <c r="K4" s="5">
        <f>E4-H4</f>
        <v>164110.75</v>
      </c>
      <c r="L4" s="5">
        <v>96866.73</v>
      </c>
      <c r="M4" s="5">
        <f>L4*30.2%</f>
        <v>29253.752459999996</v>
      </c>
      <c r="N4" s="5">
        <f>L4+M4</f>
        <v>126120.48246</v>
      </c>
      <c r="O4" s="5">
        <v>30000</v>
      </c>
      <c r="P4" s="5">
        <f>O4*30.2%</f>
        <v>9060</v>
      </c>
      <c r="Q4" s="5">
        <f>O4+P4</f>
        <v>39060</v>
      </c>
      <c r="R4" s="5">
        <f>I4-L4-O4</f>
        <v>-821.58999999986554</v>
      </c>
      <c r="S4" s="5">
        <f>J4-M4-P4</f>
        <v>-248.14246000001003</v>
      </c>
      <c r="T4" s="5">
        <f>R4+S4</f>
        <v>-1069.7324599998756</v>
      </c>
      <c r="U4" s="1"/>
      <c r="V4" s="1"/>
      <c r="W4" s="1"/>
    </row>
    <row r="5" spans="1:23" ht="15.75" x14ac:dyDescent="0.25">
      <c r="A5" s="4">
        <v>2</v>
      </c>
      <c r="B5" s="4" t="s">
        <v>11</v>
      </c>
      <c r="C5" s="5">
        <v>1531076.34</v>
      </c>
      <c r="D5" s="5">
        <v>462385.06</v>
      </c>
      <c r="E5" s="5">
        <f t="shared" ref="E5:E7" si="0">C5+D5</f>
        <v>1993461.4000000001</v>
      </c>
      <c r="F5" s="5">
        <v>1384868.14</v>
      </c>
      <c r="G5" s="5">
        <v>418230.16</v>
      </c>
      <c r="H5" s="5">
        <f t="shared" ref="H5:H7" si="1">F5+G5</f>
        <v>1803098.2999999998</v>
      </c>
      <c r="I5" s="5">
        <f t="shared" ref="I5:K7" si="2">C5-F5</f>
        <v>146208.20000000019</v>
      </c>
      <c r="J5" s="5">
        <f t="shared" si="2"/>
        <v>44154.900000000023</v>
      </c>
      <c r="K5" s="5">
        <f t="shared" si="2"/>
        <v>190363.10000000033</v>
      </c>
      <c r="L5" s="5">
        <v>117406.35</v>
      </c>
      <c r="M5" s="5">
        <f t="shared" ref="M5:M7" si="3">L5*30.2%</f>
        <v>35456.717700000001</v>
      </c>
      <c r="N5" s="5">
        <f t="shared" ref="N5:N7" si="4">L5+M5</f>
        <v>152863.06770000001</v>
      </c>
      <c r="O5" s="5">
        <v>30000</v>
      </c>
      <c r="P5" s="5">
        <f t="shared" ref="P5:P7" si="5">O5*30.2%</f>
        <v>9060</v>
      </c>
      <c r="Q5" s="5">
        <f t="shared" ref="Q5:Q7" si="6">O5+P5</f>
        <v>39060</v>
      </c>
      <c r="R5" s="5">
        <f t="shared" ref="R5:S7" si="7">I5-L5-O5</f>
        <v>-1198.1499999998196</v>
      </c>
      <c r="S5" s="5">
        <f t="shared" si="7"/>
        <v>-361.81769999997778</v>
      </c>
      <c r="T5" s="5">
        <f t="shared" ref="T5:T7" si="8">R5+S5</f>
        <v>-1559.9676999997973</v>
      </c>
      <c r="U5" s="1"/>
      <c r="V5" s="1"/>
      <c r="W5" s="1"/>
    </row>
    <row r="6" spans="1:23" ht="15.75" x14ac:dyDescent="0.25">
      <c r="A6" s="4">
        <v>3</v>
      </c>
      <c r="B6" s="4" t="s">
        <v>12</v>
      </c>
      <c r="C6" s="5">
        <f>3468727.46+1132.69</f>
        <v>3469860.15</v>
      </c>
      <c r="D6" s="5">
        <f>1047555.69+1018.28</f>
        <v>1048573.97</v>
      </c>
      <c r="E6" s="5">
        <f t="shared" si="0"/>
        <v>4518434.12</v>
      </c>
      <c r="F6" s="5">
        <v>3146912.02</v>
      </c>
      <c r="G6" s="5">
        <v>949275.77</v>
      </c>
      <c r="H6" s="5">
        <f t="shared" si="1"/>
        <v>4096187.79</v>
      </c>
      <c r="I6" s="5">
        <f t="shared" si="2"/>
        <v>322948.12999999989</v>
      </c>
      <c r="J6" s="5">
        <f t="shared" si="2"/>
        <v>99298.199999999953</v>
      </c>
      <c r="K6" s="5">
        <f t="shared" si="2"/>
        <v>422246.33000000007</v>
      </c>
      <c r="L6" s="5">
        <v>288220.14</v>
      </c>
      <c r="M6" s="5">
        <f t="shared" si="3"/>
        <v>87042.482279999997</v>
      </c>
      <c r="N6" s="5">
        <f t="shared" si="4"/>
        <v>375262.62228000001</v>
      </c>
      <c r="O6" s="5">
        <v>55000</v>
      </c>
      <c r="P6" s="5">
        <f t="shared" si="5"/>
        <v>16610</v>
      </c>
      <c r="Q6" s="5">
        <f t="shared" si="6"/>
        <v>71610</v>
      </c>
      <c r="R6" s="5">
        <f t="shared" si="7"/>
        <v>-20272.010000000126</v>
      </c>
      <c r="S6" s="5">
        <f t="shared" si="7"/>
        <v>-4354.2822800000431</v>
      </c>
      <c r="T6" s="5">
        <f t="shared" si="8"/>
        <v>-24626.292280000169</v>
      </c>
      <c r="U6" s="1"/>
      <c r="V6" s="1"/>
      <c r="W6" s="1"/>
    </row>
    <row r="7" spans="1:23" ht="15.75" x14ac:dyDescent="0.25">
      <c r="A7" s="4">
        <v>4</v>
      </c>
      <c r="B7" s="4" t="s">
        <v>13</v>
      </c>
      <c r="C7" s="5">
        <v>6520045.4699999997</v>
      </c>
      <c r="D7" s="5">
        <v>1696053.73</v>
      </c>
      <c r="E7" s="5">
        <f t="shared" si="0"/>
        <v>8216099.1999999993</v>
      </c>
      <c r="F7" s="5">
        <v>5929481.9199999999</v>
      </c>
      <c r="G7" s="5">
        <v>1636115.11</v>
      </c>
      <c r="H7" s="5">
        <f t="shared" si="1"/>
        <v>7565597.0300000003</v>
      </c>
      <c r="I7" s="5">
        <f t="shared" si="2"/>
        <v>590563.54999999981</v>
      </c>
      <c r="J7" s="5">
        <f t="shared" si="2"/>
        <v>59938.619999999879</v>
      </c>
      <c r="K7" s="5">
        <f t="shared" si="2"/>
        <v>650502.16999999899</v>
      </c>
      <c r="L7" s="5">
        <v>523722.98</v>
      </c>
      <c r="M7" s="5">
        <f t="shared" si="3"/>
        <v>158164.33995999998</v>
      </c>
      <c r="N7" s="5">
        <f t="shared" si="4"/>
        <v>681887.31995999999</v>
      </c>
      <c r="O7" s="5">
        <v>60000</v>
      </c>
      <c r="P7" s="5">
        <f t="shared" si="5"/>
        <v>18120</v>
      </c>
      <c r="Q7" s="5">
        <f t="shared" si="6"/>
        <v>78120</v>
      </c>
      <c r="R7" s="5">
        <f t="shared" si="7"/>
        <v>6840.5699999998324</v>
      </c>
      <c r="S7" s="5">
        <f t="shared" si="7"/>
        <v>-116345.7199600001</v>
      </c>
      <c r="T7" s="5">
        <f t="shared" si="8"/>
        <v>-109505.14996000027</v>
      </c>
      <c r="U7" s="1"/>
      <c r="V7" s="1"/>
      <c r="W7" s="1"/>
    </row>
    <row r="8" spans="1:23" ht="15.75" x14ac:dyDescent="0.25">
      <c r="A8" s="4"/>
      <c r="B8" s="2" t="s">
        <v>14</v>
      </c>
      <c r="C8" s="6">
        <f>SUM(C4:C7)</f>
        <v>12726396.789999999</v>
      </c>
      <c r="D8" s="6">
        <f t="shared" ref="D8:K8" si="9">SUM(D4:D7)</f>
        <v>3570373.21</v>
      </c>
      <c r="E8" s="6">
        <f t="shared" si="9"/>
        <v>16296770</v>
      </c>
      <c r="F8" s="6">
        <f t="shared" si="9"/>
        <v>11540631.77</v>
      </c>
      <c r="G8" s="6">
        <f t="shared" si="9"/>
        <v>3328915.88</v>
      </c>
      <c r="H8" s="6">
        <f t="shared" si="9"/>
        <v>14869547.65</v>
      </c>
      <c r="I8" s="6">
        <f t="shared" si="9"/>
        <v>1185765.02</v>
      </c>
      <c r="J8" s="6">
        <f t="shared" si="9"/>
        <v>241457.32999999984</v>
      </c>
      <c r="K8" s="6">
        <f t="shared" si="9"/>
        <v>1427222.3499999994</v>
      </c>
      <c r="L8" s="6">
        <f>SUM(L4:L7)</f>
        <v>1026216.2</v>
      </c>
      <c r="M8" s="6">
        <f t="shared" ref="M8:N8" si="10">SUM(M4:M7)</f>
        <v>309917.29239999998</v>
      </c>
      <c r="N8" s="6">
        <f t="shared" si="10"/>
        <v>1336133.4923999999</v>
      </c>
      <c r="O8" s="6">
        <f>SUM(O4:O7)</f>
        <v>175000</v>
      </c>
      <c r="P8" s="6">
        <f t="shared" ref="P8:T8" si="11">SUM(P4:P7)</f>
        <v>52850</v>
      </c>
      <c r="Q8" s="6">
        <f t="shared" si="11"/>
        <v>227850</v>
      </c>
      <c r="R8" s="6">
        <f t="shared" si="11"/>
        <v>-15451.179999999978</v>
      </c>
      <c r="S8" s="6">
        <f t="shared" si="11"/>
        <v>-121309.96240000013</v>
      </c>
      <c r="T8" s="6">
        <f t="shared" si="11"/>
        <v>-136761.14240000013</v>
      </c>
      <c r="U8" s="1"/>
      <c r="V8" s="1"/>
      <c r="W8" s="1"/>
    </row>
    <row r="9" spans="1:23" ht="15.75" x14ac:dyDescent="0.25">
      <c r="A9" s="1"/>
      <c r="B9" s="1"/>
      <c r="C9" s="1"/>
      <c r="D9" s="1"/>
      <c r="E9" s="1"/>
      <c r="F9" s="1"/>
      <c r="G9" s="1"/>
      <c r="H9" s="1"/>
    </row>
    <row r="10" spans="1:23" ht="15.75" x14ac:dyDescent="0.25">
      <c r="A10" s="1"/>
      <c r="B10" s="1"/>
      <c r="C10" s="1"/>
      <c r="D10" s="1"/>
      <c r="E10" s="1"/>
      <c r="F10" s="1"/>
      <c r="G10" s="1"/>
      <c r="H10" s="1"/>
    </row>
    <row r="11" spans="1:23" x14ac:dyDescent="0.25">
      <c r="G11" s="7"/>
    </row>
    <row r="12" spans="1:23" x14ac:dyDescent="0.25">
      <c r="G12" s="7"/>
    </row>
    <row r="13" spans="1:23" x14ac:dyDescent="0.25">
      <c r="G13" s="7"/>
    </row>
    <row r="14" spans="1:23" x14ac:dyDescent="0.25">
      <c r="G14" s="7"/>
    </row>
    <row r="15" spans="1:23" x14ac:dyDescent="0.25">
      <c r="G15" s="7"/>
    </row>
  </sheetData>
  <mergeCells count="8">
    <mergeCell ref="O2:Q2"/>
    <mergeCell ref="R2:T2"/>
    <mergeCell ref="A2:A3"/>
    <mergeCell ref="B2:B3"/>
    <mergeCell ref="C2:E2"/>
    <mergeCell ref="F2:H2"/>
    <mergeCell ref="I2:K2"/>
    <mergeCell ref="L2:N2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 декабря 2024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user</cp:lastModifiedBy>
  <dcterms:created xsi:type="dcterms:W3CDTF">2024-12-04T02:18:28Z</dcterms:created>
  <dcterms:modified xsi:type="dcterms:W3CDTF">2024-12-04T05:52:02Z</dcterms:modified>
</cp:coreProperties>
</file>