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ocuments\Мои документы\Бюджет 2024-2026\Бюджет МО 2024-2026\май\"/>
    </mc:Choice>
  </mc:AlternateContent>
  <bookViews>
    <workbookView xWindow="0" yWindow="0" windowWidth="28800" windowHeight="11430"/>
  </bookViews>
  <sheets>
    <sheet name="03231643816300000200" sheetId="2" r:id="rId1"/>
  </sheets>
  <definedNames>
    <definedName name="_xlnm.Print_Titles" localSheetId="0">'03231643816300000200'!$8:$9</definedName>
  </definedNames>
  <calcPr calcId="162913"/>
</workbook>
</file>

<file path=xl/calcChain.xml><?xml version="1.0" encoding="utf-8"?>
<calcChain xmlns="http://schemas.openxmlformats.org/spreadsheetml/2006/main">
  <c r="V10" i="2" l="1"/>
  <c r="V18" i="2"/>
  <c r="V20" i="2"/>
  <c r="V23" i="2"/>
  <c r="V58" i="2" s="1"/>
  <c r="V30" i="2"/>
  <c r="V33" i="2"/>
  <c r="V35" i="2"/>
  <c r="V42" i="2"/>
  <c r="V45" i="2"/>
  <c r="V47" i="2"/>
  <c r="V51" i="2"/>
  <c r="V53" i="2"/>
  <c r="V55" i="2"/>
  <c r="V49" i="2"/>
  <c r="V57" i="2"/>
  <c r="V17" i="2"/>
  <c r="V50" i="2"/>
  <c r="W11" i="2" l="1"/>
  <c r="W12" i="2"/>
  <c r="W13" i="2"/>
  <c r="W14" i="2"/>
  <c r="W15" i="2"/>
  <c r="W16" i="2"/>
  <c r="W17" i="2"/>
  <c r="W18" i="2"/>
  <c r="W19" i="2"/>
  <c r="W20" i="2"/>
  <c r="W21" i="2"/>
  <c r="W22" i="2"/>
  <c r="W23" i="2"/>
  <c r="W24" i="2"/>
  <c r="W25" i="2"/>
  <c r="W26" i="2"/>
  <c r="W27" i="2"/>
  <c r="W28" i="2"/>
  <c r="W29" i="2"/>
  <c r="W30" i="2"/>
  <c r="W31" i="2"/>
  <c r="W32" i="2"/>
  <c r="W33" i="2"/>
  <c r="W34" i="2"/>
  <c r="W36" i="2"/>
  <c r="W37" i="2"/>
  <c r="W38" i="2"/>
  <c r="W39" i="2"/>
  <c r="W40" i="2"/>
  <c r="W41" i="2"/>
  <c r="W42" i="2"/>
  <c r="W43" i="2"/>
  <c r="W44" i="2"/>
  <c r="W45" i="2"/>
  <c r="W46" i="2"/>
  <c r="W47" i="2"/>
  <c r="W48" i="2"/>
  <c r="W49" i="2"/>
  <c r="W50" i="2"/>
  <c r="W51" i="2"/>
  <c r="W52" i="2"/>
  <c r="W53" i="2"/>
  <c r="W54" i="2"/>
  <c r="W55" i="2"/>
  <c r="W56" i="2"/>
  <c r="W57" i="2"/>
  <c r="W58" i="2"/>
  <c r="W10" i="2"/>
  <c r="W35" i="2"/>
</calcChain>
</file>

<file path=xl/sharedStrings.xml><?xml version="1.0" encoding="utf-8"?>
<sst xmlns="http://schemas.openxmlformats.org/spreadsheetml/2006/main" count="127" uniqueCount="110">
  <si>
    <t>Единица измерения: тыс. руб.</t>
  </si>
  <si>
    <t>Наименование показателя</t>
  </si>
  <si>
    <t>Разд.</t>
  </si>
  <si>
    <t/>
  </si>
  <si>
    <t xml:space="preserve">    ОБЩЕГОСУДАРСТВЕННЫЕ ВОПРОСЫ</t>
  </si>
  <si>
    <t>0100</t>
  </si>
  <si>
    <t xml:space="preserve">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</si>
  <si>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</si>
  <si>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</si>
  <si>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</si>
  <si>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</si>
  <si>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</si>
  <si>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</si>
  <si>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</si>
  <si>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Обеспечение проведения выборов и референдумов</t>
  </si>
  <si>
    <t>0107</t>
  </si>
  <si>
    <t xml:space="preserve">      Резервные фонды</t>
  </si>
  <si>
    <t>0111</t>
  </si>
  <si>
    <t xml:space="preserve">      Другие общегосударственные вопросы</t>
  </si>
  <si>
    <t>0113</t>
  </si>
  <si>
    <t xml:space="preserve">    НАЦИОНАЛЬНАЯ ОБОРОНА</t>
  </si>
  <si>
    <t>0200</t>
  </si>
  <si>
    <t xml:space="preserve">      Мобилизационная и вневойсковая подготовка</t>
  </si>
  <si>
    <t>0203</t>
  </si>
  <si>
    <t xml:space="preserve">    НАЦИОНАЛЬНАЯ БЕЗОПАСНОСТЬ И ПРАВООХРАНИТЕЛЬНАЯ ДЕЯТЕЛЬНОСТЬ</t>
  </si>
  <si>
    <t>0300</t>
  </si>
  <si>
    <t xml:space="preserve">  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</si>
  <si>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</si>
  <si>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  Другие вопросы в области национальной безопасности и правоохранительной деятельности</t>
  </si>
  <si>
    <t>0314</t>
  </si>
  <si>
    <t xml:space="preserve">    НАЦИОНАЛЬНАЯ ЭКОНОМИКА</t>
  </si>
  <si>
    <t>0400</t>
  </si>
  <si>
    <t xml:space="preserve">      Общеэкономические вопросы</t>
  </si>
  <si>
    <t>0401</t>
  </si>
  <si>
    <t xml:space="preserve">      Сельское хозяйство и рыболовство</t>
  </si>
  <si>
    <t>0405</t>
  </si>
  <si>
    <t xml:space="preserve">      Водное хозяйство</t>
  </si>
  <si>
    <t>0406</t>
  </si>
  <si>
    <t xml:space="preserve">      Транспорт</t>
  </si>
  <si>
    <t>0408</t>
  </si>
  <si>
    <t xml:space="preserve">      Дорожное хозяйство (дорожные фонды)</t>
  </si>
  <si>
    <t>0409</t>
  </si>
  <si>
    <t xml:space="preserve">      Другие вопросы в области национальной экономики</t>
  </si>
  <si>
    <t>0412</t>
  </si>
  <si>
    <t xml:space="preserve">    ЖИЛИЩНО-КОММУНАЛЬНОЕ ХОЗЯЙСТВО</t>
  </si>
  <si>
    <t>0500</t>
  </si>
  <si>
    <t xml:space="preserve">      Коммунальное хозяйство</t>
  </si>
  <si>
    <t>0502</t>
  </si>
  <si>
    <t xml:space="preserve">      Благоустройство</t>
  </si>
  <si>
    <t>0503</t>
  </si>
  <si>
    <t xml:space="preserve">    ОХРАНА ОКРУЖАЮЩЕЙ СРЕДЫ</t>
  </si>
  <si>
    <t>0600</t>
  </si>
  <si>
    <t xml:space="preserve">      Другие вопросы в области охраны окружающей среды</t>
  </si>
  <si>
    <t>0605</t>
  </si>
  <si>
    <t xml:space="preserve">    ОБРАЗОВАНИЕ</t>
  </si>
  <si>
    <t>0700</t>
  </si>
  <si>
    <t xml:space="preserve">      Дошкольное образование</t>
  </si>
  <si>
    <t>0701</t>
  </si>
  <si>
    <t xml:space="preserve">      Общее образование</t>
  </si>
  <si>
    <t>0702</t>
  </si>
  <si>
    <t xml:space="preserve">      Дополнительное образование детей</t>
  </si>
  <si>
    <t>0703</t>
  </si>
  <si>
    <t xml:space="preserve">      Профессиональная подготовка, переподготовка и повышение квалификации</t>
  </si>
  <si>
    <t>0705</t>
  </si>
  <si>
    <t xml:space="preserve">      Молодежная политика</t>
  </si>
  <si>
    <t>0707</t>
  </si>
  <si>
    <t xml:space="preserve">      Другие вопросы в области образования</t>
  </si>
  <si>
    <t>0709</t>
  </si>
  <si>
    <t xml:space="preserve">    КУЛЬТУРА, КИНЕМАТОГРАФИЯ</t>
  </si>
  <si>
    <t>0800</t>
  </si>
  <si>
    <t xml:space="preserve">      Культура</t>
  </si>
  <si>
    <t>0801</t>
  </si>
  <si>
    <t xml:space="preserve">      Другие вопросы в области культуры, кинематографии</t>
  </si>
  <si>
    <t>0804</t>
  </si>
  <si>
    <t xml:space="preserve">    ЗДРАВООХРАНЕНИЕ</t>
  </si>
  <si>
    <t>0900</t>
  </si>
  <si>
    <t xml:space="preserve">      Другие вопросы в области здравоохранения</t>
  </si>
  <si>
    <t>0909</t>
  </si>
  <si>
    <t xml:space="preserve">    СОЦИАЛЬНАЯ ПОЛИТИКА</t>
  </si>
  <si>
    <t>1000</t>
  </si>
  <si>
    <t xml:space="preserve">      Пенсионное обеспечение</t>
  </si>
  <si>
    <t>1001</t>
  </si>
  <si>
    <t xml:space="preserve">      Социальное обеспечение населения</t>
  </si>
  <si>
    <t>1003</t>
  </si>
  <si>
    <t xml:space="preserve">      Другие вопросы в области социальной политики</t>
  </si>
  <si>
    <t>1006</t>
  </si>
  <si>
    <t xml:space="preserve">    ФИЗИЧЕСКАЯ КУЛЬТУРА И СПОРТ</t>
  </si>
  <si>
    <t>1100</t>
  </si>
  <si>
    <t xml:space="preserve">      Массовый спорт</t>
  </si>
  <si>
    <t>1102</t>
  </si>
  <si>
    <t xml:space="preserve">    ОБСЛУЖИВАНИЕ ГОСУДАРСТВЕННОГО (МУНИЦИПАЛЬНОГО) ДОЛГА</t>
  </si>
  <si>
    <t>1300</t>
  </si>
  <si>
    <t xml:space="preserve">      Обслуживание государственного (муниципального) внутреннего долга</t>
  </si>
  <si>
    <t>1301</t>
  </si>
  <si>
    <t xml:space="preserve">    МЕЖБЮДЖЕТНЫЕ ТРАНСФЕРТЫ ОБЩЕГО ХАРАКТЕРА БЮДЖЕТАМ БЮДЖЕТНОЙ СИСТЕМЫ РОССИЙСКОЙ ФЕДЕРАЦИИ</t>
  </si>
  <si>
    <t>1400</t>
  </si>
  <si>
    <t xml:space="preserve">      Дотации на выравнивание бюджетной обеспеченности субъектов Российской Федерации и муниципальных образований</t>
  </si>
  <si>
    <t>1401</t>
  </si>
  <si>
    <t xml:space="preserve">      Прочие межбюджетные трансферты общего характера</t>
  </si>
  <si>
    <t>1403</t>
  </si>
  <si>
    <t>ВСЕГО РАСХОДОВ:</t>
  </si>
  <si>
    <t>Сумма</t>
  </si>
  <si>
    <t>на плановый период 2025 и 2026 годов"</t>
  </si>
  <si>
    <t>"Курумканский район" на 2024 год и</t>
  </si>
  <si>
    <t>"О бюджете муниципального образования</t>
  </si>
  <si>
    <t>к решению районного Совета депутатов</t>
  </si>
  <si>
    <t>Приложение 5</t>
  </si>
  <si>
    <t>Распределение бюджетных ассигнований по разделам и подразделам классификации расходов бюджетов на 2024 год</t>
  </si>
  <si>
    <t>+;-</t>
  </si>
  <si>
    <t>Проект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</si>
</sst>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b/>
      <sz val="10"/>
      <color rgb="FF000000"/>
      <name val="Arial Cyr"/>
      <charset val="204"/>
    </font>
    <font>
      <sz val="10"/>
      <color rgb="FF000000"/>
      <name val="Arial CYR"/>
      <charset val="204"/>
    </font>
    <font>
      <sz val="9"/>
      <name val="Times New Roman"/>
      <family val="1"/>
      <charset val="204"/>
    </font>
    <font>
      <b/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</fills>
  <borders count="5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26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 indent="2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9" fontId="6" fillId="0" borderId="0" applyFont="0" applyFill="0" applyBorder="0" applyAlignment="0" applyProtection="0"/>
  </cellStyleXfs>
  <cellXfs count="39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>
      <alignment wrapText="1"/>
    </xf>
    <xf numFmtId="0" fontId="1" fillId="0" borderId="1" xfId="2" applyNumberFormat="1" applyProtection="1"/>
    <xf numFmtId="0" fontId="3" fillId="0" borderId="2" xfId="7" applyNumberFormat="1" applyProtection="1">
      <alignment vertical="top" wrapText="1"/>
    </xf>
    <xf numFmtId="1" fontId="1" fillId="0" borderId="2" xfId="8" applyNumberFormat="1" applyProtection="1">
      <alignment horizontal="center" vertical="top" shrinkToFit="1"/>
    </xf>
    <xf numFmtId="4" fontId="3" fillId="2" borderId="2" xfId="9" applyNumberFormat="1" applyProtection="1">
      <alignment horizontal="right" vertical="top" shrinkToFit="1"/>
    </xf>
    <xf numFmtId="10" fontId="3" fillId="2" borderId="2" xfId="10" applyNumberFormat="1" applyProtection="1">
      <alignment horizontal="right" vertical="top" shrinkToFit="1"/>
    </xf>
    <xf numFmtId="4" fontId="3" fillId="3" borderId="2" xfId="12" applyNumberFormat="1" applyProtection="1">
      <alignment horizontal="right" vertical="top" shrinkToFit="1"/>
    </xf>
    <xf numFmtId="10" fontId="3" fillId="3" borderId="2" xfId="13" applyNumberFormat="1" applyProtection="1">
      <alignment horizontal="right" vertical="top" shrinkToFit="1"/>
    </xf>
    <xf numFmtId="0" fontId="1" fillId="0" borderId="1" xfId="14" applyNumberFormat="1" applyProtection="1">
      <alignment horizontal="left" wrapText="1"/>
    </xf>
    <xf numFmtId="0" fontId="1" fillId="0" borderId="1" xfId="1" applyNumberFormat="1" applyAlignment="1" applyProtection="1">
      <alignment wrapText="1"/>
    </xf>
    <xf numFmtId="0" fontId="1" fillId="0" borderId="1" xfId="1" applyAlignment="1">
      <alignment wrapText="1"/>
    </xf>
    <xf numFmtId="1" fontId="7" fillId="0" borderId="2" xfId="8" applyNumberFormat="1" applyFont="1" applyProtection="1">
      <alignment horizontal="center" vertical="top" shrinkToFit="1"/>
    </xf>
    <xf numFmtId="0" fontId="8" fillId="0" borderId="2" xfId="7" applyNumberFormat="1" applyFont="1" applyProtection="1">
      <alignment vertical="top" wrapText="1"/>
    </xf>
    <xf numFmtId="1" fontId="8" fillId="0" borderId="2" xfId="8" applyNumberFormat="1" applyFont="1" applyProtection="1">
      <alignment horizontal="center" vertical="top" shrinkToFit="1"/>
    </xf>
    <xf numFmtId="4" fontId="8" fillId="2" borderId="2" xfId="9" applyNumberFormat="1" applyFont="1" applyProtection="1">
      <alignment horizontal="right" vertical="top" shrinkToFit="1"/>
    </xf>
    <xf numFmtId="0" fontId="9" fillId="0" borderId="1" xfId="0" applyFont="1" applyBorder="1" applyAlignment="1">
      <alignment horizontal="right"/>
    </xf>
    <xf numFmtId="9" fontId="9" fillId="0" borderId="1" xfId="25" applyFont="1" applyBorder="1" applyAlignment="1">
      <alignment horizontal="right"/>
    </xf>
    <xf numFmtId="4" fontId="3" fillId="2" borderId="4" xfId="9" applyNumberFormat="1" applyBorder="1" applyProtection="1">
      <alignment horizontal="right" vertical="top" shrinkToFit="1"/>
    </xf>
    <xf numFmtId="4" fontId="3" fillId="3" borderId="4" xfId="12" applyNumberFormat="1" applyBorder="1" applyProtection="1">
      <alignment horizontal="right" vertical="top" shrinkToFit="1"/>
    </xf>
    <xf numFmtId="0" fontId="1" fillId="0" borderId="3" xfId="2" applyNumberFormat="1" applyBorder="1" applyProtection="1"/>
    <xf numFmtId="4" fontId="0" fillId="0" borderId="3" xfId="0" applyNumberFormat="1" applyBorder="1" applyProtection="1">
      <protection locked="0"/>
    </xf>
    <xf numFmtId="0" fontId="3" fillId="0" borderId="2" xfId="11" applyNumberFormat="1" applyProtection="1">
      <alignment horizontal="left"/>
    </xf>
    <xf numFmtId="0" fontId="3" fillId="0" borderId="2" xfId="11">
      <alignment horizontal="left"/>
    </xf>
    <xf numFmtId="0" fontId="1" fillId="0" borderId="1" xfId="14" applyNumberFormat="1" applyProtection="1">
      <alignment horizontal="left" wrapText="1"/>
    </xf>
    <xf numFmtId="0" fontId="1" fillId="0" borderId="1" xfId="14">
      <alignment horizontal="left" wrapText="1"/>
    </xf>
    <xf numFmtId="0" fontId="1" fillId="0" borderId="2" xfId="6" applyNumberFormat="1" applyProtection="1">
      <alignment horizontal="center" vertical="center" wrapText="1"/>
    </xf>
    <xf numFmtId="0" fontId="1" fillId="0" borderId="2" xfId="6">
      <alignment horizontal="center" vertical="center" wrapText="1"/>
    </xf>
    <xf numFmtId="0" fontId="7" fillId="0" borderId="2" xfId="6" applyNumberFormat="1" applyFont="1" applyProtection="1">
      <alignment horizontal="center" vertical="center" wrapText="1"/>
    </xf>
    <xf numFmtId="0" fontId="7" fillId="0" borderId="2" xfId="6" applyFont="1">
      <alignment horizontal="center" vertical="center" wrapText="1"/>
    </xf>
    <xf numFmtId="49" fontId="1" fillId="0" borderId="3" xfId="2" applyNumberFormat="1" applyBorder="1" applyAlignment="1" applyProtection="1">
      <alignment horizontal="center" wrapText="1"/>
    </xf>
    <xf numFmtId="0" fontId="7" fillId="0" borderId="1" xfId="1" applyNumberFormat="1" applyFont="1" applyAlignment="1" applyProtection="1">
      <alignment horizontal="center" wrapText="1"/>
    </xf>
    <xf numFmtId="0" fontId="1" fillId="0" borderId="1" xfId="5" applyNumberFormat="1" applyProtection="1">
      <alignment horizontal="right"/>
    </xf>
    <xf numFmtId="0" fontId="1" fillId="0" borderId="1" xfId="5">
      <alignment horizontal="right"/>
    </xf>
    <xf numFmtId="0" fontId="1" fillId="0" borderId="4" xfId="6" applyNumberFormat="1" applyBorder="1" applyProtection="1">
      <alignment horizontal="center" vertical="center" wrapText="1"/>
    </xf>
    <xf numFmtId="0" fontId="1" fillId="0" borderId="4" xfId="6" applyBorder="1">
      <alignment horizontal="center" vertical="center" wrapText="1"/>
    </xf>
    <xf numFmtId="0" fontId="3" fillId="0" borderId="3" xfId="2" applyNumberFormat="1" applyFont="1" applyBorder="1" applyProtection="1"/>
    <xf numFmtId="4" fontId="10" fillId="0" borderId="3" xfId="0" applyNumberFormat="1" applyFont="1" applyBorder="1" applyProtection="1">
      <protection locked="0"/>
    </xf>
  </cellXfs>
  <cellStyles count="26">
    <cellStyle name="br" xfId="17"/>
    <cellStyle name="col" xfId="16"/>
    <cellStyle name="style0" xfId="18"/>
    <cellStyle name="td" xfId="19"/>
    <cellStyle name="tr" xfId="15"/>
    <cellStyle name="xl21" xfId="20"/>
    <cellStyle name="xl22" xfId="6"/>
    <cellStyle name="xl23" xfId="21"/>
    <cellStyle name="xl24" xfId="2"/>
    <cellStyle name="xl25" xfId="8"/>
    <cellStyle name="xl26" xfId="11"/>
    <cellStyle name="xl27" xfId="22"/>
    <cellStyle name="xl28" xfId="12"/>
    <cellStyle name="xl29" xfId="1"/>
    <cellStyle name="xl30" xfId="14"/>
    <cellStyle name="xl31" xfId="23"/>
    <cellStyle name="xl32" xfId="13"/>
    <cellStyle name="xl33" xfId="3"/>
    <cellStyle name="xl34" xfId="4"/>
    <cellStyle name="xl35" xfId="5"/>
    <cellStyle name="xl36" xfId="24"/>
    <cellStyle name="xl37" xfId="7"/>
    <cellStyle name="xl38" xfId="9"/>
    <cellStyle name="xl39" xfId="10"/>
    <cellStyle name="Обычный" xfId="0" builtinId="0"/>
    <cellStyle name="Процентный" xfId="25" builtinId="5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60"/>
  <sheetViews>
    <sheetView showGridLines="0" tabSelected="1" zoomScaleNormal="100" zoomScaleSheetLayoutView="100" workbookViewId="0">
      <pane ySplit="9" topLeftCell="A50" activePane="bottomLeft" state="frozen"/>
      <selection pane="bottomLeft" activeCell="V58" sqref="V58"/>
    </sheetView>
  </sheetViews>
  <sheetFormatPr defaultRowHeight="15" outlineLevelRow="1" x14ac:dyDescent="0.25"/>
  <cols>
    <col min="1" max="1" width="72.5703125" style="1" customWidth="1"/>
    <col min="2" max="2" width="7.7109375" style="1" customWidth="1"/>
    <col min="3" max="8" width="9.140625" style="1" hidden="1"/>
    <col min="9" max="9" width="14.7109375" style="1" customWidth="1"/>
    <col min="10" max="21" width="9.140625" style="1" hidden="1"/>
    <col min="22" max="22" width="9.140625" style="1" customWidth="1"/>
    <col min="23" max="23" width="11.7109375" style="1" customWidth="1"/>
    <col min="24" max="16384" width="9.140625" style="1"/>
  </cols>
  <sheetData>
    <row r="1" spans="1:23" x14ac:dyDescent="0.25">
      <c r="I1" s="18" t="s">
        <v>106</v>
      </c>
    </row>
    <row r="2" spans="1:23" x14ac:dyDescent="0.25">
      <c r="I2" s="17" t="s">
        <v>105</v>
      </c>
    </row>
    <row r="3" spans="1:23" x14ac:dyDescent="0.25">
      <c r="I3" s="17" t="s">
        <v>104</v>
      </c>
    </row>
    <row r="4" spans="1:23" x14ac:dyDescent="0.25">
      <c r="I4" s="17" t="s">
        <v>103</v>
      </c>
    </row>
    <row r="5" spans="1:23" x14ac:dyDescent="0.25">
      <c r="A5" s="11"/>
      <c r="B5" s="12"/>
      <c r="C5" s="12"/>
      <c r="D5" s="12"/>
      <c r="E5" s="12"/>
      <c r="F5" s="12"/>
      <c r="G5" s="12"/>
      <c r="H5" s="12"/>
      <c r="I5" s="17" t="s">
        <v>102</v>
      </c>
      <c r="J5" s="2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</row>
    <row r="6" spans="1:23" ht="43.5" customHeight="1" x14ac:dyDescent="0.25">
      <c r="A6" s="32" t="s">
        <v>107</v>
      </c>
      <c r="B6" s="32"/>
      <c r="C6" s="32"/>
      <c r="D6" s="32"/>
      <c r="E6" s="32"/>
      <c r="F6" s="32"/>
      <c r="G6" s="32"/>
      <c r="H6" s="32"/>
      <c r="I6" s="32"/>
      <c r="J6" s="2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</row>
    <row r="7" spans="1:23" ht="12.75" customHeight="1" x14ac:dyDescent="0.25">
      <c r="A7" s="33" t="s">
        <v>0</v>
      </c>
      <c r="B7" s="34"/>
      <c r="C7" s="34"/>
      <c r="D7" s="34"/>
      <c r="E7" s="34"/>
      <c r="F7" s="34"/>
      <c r="G7" s="34"/>
      <c r="H7" s="34"/>
      <c r="I7" s="34"/>
      <c r="J7" s="34"/>
      <c r="K7" s="34"/>
      <c r="L7" s="34"/>
      <c r="M7" s="34"/>
      <c r="N7" s="34"/>
      <c r="O7" s="34"/>
      <c r="P7" s="34"/>
      <c r="Q7" s="34"/>
      <c r="R7" s="34"/>
      <c r="S7" s="34"/>
      <c r="T7" s="34"/>
      <c r="U7" s="34"/>
      <c r="V7" s="3"/>
    </row>
    <row r="8" spans="1:23" ht="38.25" customHeight="1" x14ac:dyDescent="0.25">
      <c r="A8" s="29" t="s">
        <v>1</v>
      </c>
      <c r="B8" s="29" t="s">
        <v>2</v>
      </c>
      <c r="C8" s="29" t="s">
        <v>3</v>
      </c>
      <c r="D8" s="29" t="s">
        <v>3</v>
      </c>
      <c r="E8" s="29" t="s">
        <v>3</v>
      </c>
      <c r="F8" s="29" t="s">
        <v>3</v>
      </c>
      <c r="G8" s="29" t="s">
        <v>3</v>
      </c>
      <c r="H8" s="29" t="s">
        <v>3</v>
      </c>
      <c r="I8" s="29" t="s">
        <v>101</v>
      </c>
      <c r="J8" s="27" t="s">
        <v>3</v>
      </c>
      <c r="K8" s="27" t="s">
        <v>3</v>
      </c>
      <c r="L8" s="27" t="s">
        <v>3</v>
      </c>
      <c r="M8" s="27" t="s">
        <v>3</v>
      </c>
      <c r="N8" s="27" t="s">
        <v>3</v>
      </c>
      <c r="O8" s="27" t="s">
        <v>3</v>
      </c>
      <c r="P8" s="27" t="s">
        <v>3</v>
      </c>
      <c r="Q8" s="27" t="s">
        <v>3</v>
      </c>
      <c r="R8" s="27" t="s">
        <v>3</v>
      </c>
      <c r="S8" s="27" t="s">
        <v>3</v>
      </c>
      <c r="T8" s="27" t="s">
        <v>3</v>
      </c>
      <c r="U8" s="35" t="s">
        <v>3</v>
      </c>
      <c r="V8" s="31" t="s">
        <v>108</v>
      </c>
      <c r="W8" s="31" t="s">
        <v>109</v>
      </c>
    </row>
    <row r="9" spans="1:23" x14ac:dyDescent="0.25">
      <c r="A9" s="30"/>
      <c r="B9" s="30"/>
      <c r="C9" s="30"/>
      <c r="D9" s="30"/>
      <c r="E9" s="30"/>
      <c r="F9" s="30"/>
      <c r="G9" s="30"/>
      <c r="H9" s="30"/>
      <c r="I9" s="30"/>
      <c r="J9" s="28"/>
      <c r="K9" s="28"/>
      <c r="L9" s="28"/>
      <c r="M9" s="28"/>
      <c r="N9" s="28"/>
      <c r="O9" s="28"/>
      <c r="P9" s="28"/>
      <c r="Q9" s="28"/>
      <c r="R9" s="28"/>
      <c r="S9" s="28"/>
      <c r="T9" s="28"/>
      <c r="U9" s="36"/>
      <c r="V9" s="31"/>
      <c r="W9" s="31"/>
    </row>
    <row r="10" spans="1:23" x14ac:dyDescent="0.25">
      <c r="A10" s="4" t="s">
        <v>4</v>
      </c>
      <c r="B10" s="13" t="s">
        <v>5</v>
      </c>
      <c r="C10" s="5"/>
      <c r="D10" s="5"/>
      <c r="E10" s="5"/>
      <c r="F10" s="5"/>
      <c r="G10" s="5"/>
      <c r="H10" s="6">
        <v>0</v>
      </c>
      <c r="I10" s="6">
        <v>73345.367989999999</v>
      </c>
      <c r="J10" s="6">
        <v>0</v>
      </c>
      <c r="K10" s="6">
        <v>0</v>
      </c>
      <c r="L10" s="6">
        <v>0</v>
      </c>
      <c r="M10" s="6">
        <v>0</v>
      </c>
      <c r="N10" s="6">
        <v>0</v>
      </c>
      <c r="O10" s="6">
        <v>0</v>
      </c>
      <c r="P10" s="6">
        <v>0</v>
      </c>
      <c r="Q10" s="6">
        <v>0</v>
      </c>
      <c r="R10" s="7">
        <v>0.26424094119539232</v>
      </c>
      <c r="S10" s="6">
        <v>0</v>
      </c>
      <c r="T10" s="7">
        <v>0</v>
      </c>
      <c r="U10" s="19">
        <v>0</v>
      </c>
      <c r="V10" s="37">
        <f>SUM(V11:V17)</f>
        <v>533.27</v>
      </c>
      <c r="W10" s="38">
        <f>I10+V10</f>
        <v>73878.637990000003</v>
      </c>
    </row>
    <row r="11" spans="1:23" ht="25.5" outlineLevel="1" x14ac:dyDescent="0.25">
      <c r="A11" s="14" t="s">
        <v>6</v>
      </c>
      <c r="B11" s="15" t="s">
        <v>7</v>
      </c>
      <c r="C11" s="15"/>
      <c r="D11" s="15"/>
      <c r="E11" s="15"/>
      <c r="F11" s="15"/>
      <c r="G11" s="15"/>
      <c r="H11" s="16">
        <v>0</v>
      </c>
      <c r="I11" s="16">
        <v>3362</v>
      </c>
      <c r="J11" s="6">
        <v>0</v>
      </c>
      <c r="K11" s="6">
        <v>0</v>
      </c>
      <c r="L11" s="6">
        <v>0</v>
      </c>
      <c r="M11" s="6">
        <v>0</v>
      </c>
      <c r="N11" s="6">
        <v>0</v>
      </c>
      <c r="O11" s="6">
        <v>0</v>
      </c>
      <c r="P11" s="6">
        <v>0</v>
      </c>
      <c r="Q11" s="6">
        <v>0</v>
      </c>
      <c r="R11" s="7">
        <v>0.29499468173706128</v>
      </c>
      <c r="S11" s="6">
        <v>0</v>
      </c>
      <c r="T11" s="7">
        <v>0</v>
      </c>
      <c r="U11" s="19">
        <v>0</v>
      </c>
      <c r="V11" s="21"/>
      <c r="W11" s="22">
        <f t="shared" ref="W11:W58" si="0">I11+V11</f>
        <v>3362</v>
      </c>
    </row>
    <row r="12" spans="1:23" ht="38.25" outlineLevel="1" x14ac:dyDescent="0.25">
      <c r="A12" s="14" t="s">
        <v>8</v>
      </c>
      <c r="B12" s="15" t="s">
        <v>9</v>
      </c>
      <c r="C12" s="15"/>
      <c r="D12" s="15"/>
      <c r="E12" s="15"/>
      <c r="F12" s="15"/>
      <c r="G12" s="15"/>
      <c r="H12" s="16">
        <v>0</v>
      </c>
      <c r="I12" s="16">
        <v>3327.3</v>
      </c>
      <c r="J12" s="6">
        <v>0</v>
      </c>
      <c r="K12" s="6">
        <v>0</v>
      </c>
      <c r="L12" s="6">
        <v>0</v>
      </c>
      <c r="M12" s="6">
        <v>0</v>
      </c>
      <c r="N12" s="6">
        <v>0</v>
      </c>
      <c r="O12" s="6">
        <v>0</v>
      </c>
      <c r="P12" s="6">
        <v>0</v>
      </c>
      <c r="Q12" s="6">
        <v>0</v>
      </c>
      <c r="R12" s="7">
        <v>0.20582499323776035</v>
      </c>
      <c r="S12" s="6">
        <v>0</v>
      </c>
      <c r="T12" s="7">
        <v>0</v>
      </c>
      <c r="U12" s="19">
        <v>0</v>
      </c>
      <c r="V12" s="21"/>
      <c r="W12" s="22">
        <f t="shared" si="0"/>
        <v>3327.3</v>
      </c>
    </row>
    <row r="13" spans="1:23" ht="38.25" outlineLevel="1" x14ac:dyDescent="0.25">
      <c r="A13" s="14" t="s">
        <v>10</v>
      </c>
      <c r="B13" s="15" t="s">
        <v>11</v>
      </c>
      <c r="C13" s="15"/>
      <c r="D13" s="15"/>
      <c r="E13" s="15"/>
      <c r="F13" s="15"/>
      <c r="G13" s="15"/>
      <c r="H13" s="16">
        <v>0</v>
      </c>
      <c r="I13" s="16">
        <v>27022.601999999999</v>
      </c>
      <c r="J13" s="6">
        <v>0</v>
      </c>
      <c r="K13" s="6">
        <v>0</v>
      </c>
      <c r="L13" s="6">
        <v>0</v>
      </c>
      <c r="M13" s="6">
        <v>0</v>
      </c>
      <c r="N13" s="6">
        <v>0</v>
      </c>
      <c r="O13" s="6">
        <v>0</v>
      </c>
      <c r="P13" s="6">
        <v>0</v>
      </c>
      <c r="Q13" s="6">
        <v>0</v>
      </c>
      <c r="R13" s="7">
        <v>0.21080089067662691</v>
      </c>
      <c r="S13" s="6">
        <v>0</v>
      </c>
      <c r="T13" s="7">
        <v>0</v>
      </c>
      <c r="U13" s="19">
        <v>0</v>
      </c>
      <c r="V13" s="21"/>
      <c r="W13" s="22">
        <f t="shared" si="0"/>
        <v>27022.601999999999</v>
      </c>
    </row>
    <row r="14" spans="1:23" ht="25.5" outlineLevel="1" x14ac:dyDescent="0.25">
      <c r="A14" s="14" t="s">
        <v>12</v>
      </c>
      <c r="B14" s="15" t="s">
        <v>13</v>
      </c>
      <c r="C14" s="15"/>
      <c r="D14" s="15"/>
      <c r="E14" s="15"/>
      <c r="F14" s="15"/>
      <c r="G14" s="15"/>
      <c r="H14" s="16">
        <v>0</v>
      </c>
      <c r="I14" s="16">
        <v>13238.9</v>
      </c>
      <c r="J14" s="6">
        <v>0</v>
      </c>
      <c r="K14" s="6">
        <v>0</v>
      </c>
      <c r="L14" s="6">
        <v>0</v>
      </c>
      <c r="M14" s="6">
        <v>0</v>
      </c>
      <c r="N14" s="6">
        <v>0</v>
      </c>
      <c r="O14" s="6">
        <v>0</v>
      </c>
      <c r="P14" s="6">
        <v>0</v>
      </c>
      <c r="Q14" s="6">
        <v>0</v>
      </c>
      <c r="R14" s="7">
        <v>0.22833448549350777</v>
      </c>
      <c r="S14" s="6">
        <v>0</v>
      </c>
      <c r="T14" s="7">
        <v>0</v>
      </c>
      <c r="U14" s="19">
        <v>0</v>
      </c>
      <c r="V14" s="21"/>
      <c r="W14" s="22">
        <f t="shared" si="0"/>
        <v>13238.9</v>
      </c>
    </row>
    <row r="15" spans="1:23" outlineLevel="1" x14ac:dyDescent="0.25">
      <c r="A15" s="14" t="s">
        <v>14</v>
      </c>
      <c r="B15" s="15" t="s">
        <v>15</v>
      </c>
      <c r="C15" s="15"/>
      <c r="D15" s="15"/>
      <c r="E15" s="15"/>
      <c r="F15" s="15"/>
      <c r="G15" s="15"/>
      <c r="H15" s="16">
        <v>0</v>
      </c>
      <c r="I15" s="16">
        <v>1309</v>
      </c>
      <c r="J15" s="6">
        <v>0</v>
      </c>
      <c r="K15" s="6">
        <v>0</v>
      </c>
      <c r="L15" s="6">
        <v>0</v>
      </c>
      <c r="M15" s="6">
        <v>0</v>
      </c>
      <c r="N15" s="6">
        <v>0</v>
      </c>
      <c r="O15" s="6">
        <v>0</v>
      </c>
      <c r="P15" s="6">
        <v>0</v>
      </c>
      <c r="Q15" s="6">
        <v>0</v>
      </c>
      <c r="R15" s="7">
        <v>0.19786096256684491</v>
      </c>
      <c r="S15" s="6">
        <v>0</v>
      </c>
      <c r="T15" s="7">
        <v>0</v>
      </c>
      <c r="U15" s="19">
        <v>0</v>
      </c>
      <c r="V15" s="21"/>
      <c r="W15" s="22">
        <f t="shared" si="0"/>
        <v>1309</v>
      </c>
    </row>
    <row r="16" spans="1:23" outlineLevel="1" x14ac:dyDescent="0.25">
      <c r="A16" s="14" t="s">
        <v>16</v>
      </c>
      <c r="B16" s="15" t="s">
        <v>17</v>
      </c>
      <c r="C16" s="15"/>
      <c r="D16" s="15"/>
      <c r="E16" s="15"/>
      <c r="F16" s="15"/>
      <c r="G16" s="15"/>
      <c r="H16" s="16">
        <v>0</v>
      </c>
      <c r="I16" s="16">
        <v>100</v>
      </c>
      <c r="J16" s="6">
        <v>0</v>
      </c>
      <c r="K16" s="6">
        <v>0</v>
      </c>
      <c r="L16" s="6">
        <v>0</v>
      </c>
      <c r="M16" s="6">
        <v>0</v>
      </c>
      <c r="N16" s="6">
        <v>0</v>
      </c>
      <c r="O16" s="6">
        <v>0</v>
      </c>
      <c r="P16" s="6">
        <v>0</v>
      </c>
      <c r="Q16" s="6">
        <v>0</v>
      </c>
      <c r="R16" s="7">
        <v>0</v>
      </c>
      <c r="S16" s="6">
        <v>0</v>
      </c>
      <c r="T16" s="7">
        <v>0</v>
      </c>
      <c r="U16" s="19">
        <v>0</v>
      </c>
      <c r="V16" s="21"/>
      <c r="W16" s="22">
        <f t="shared" si="0"/>
        <v>100</v>
      </c>
    </row>
    <row r="17" spans="1:23" outlineLevel="1" x14ac:dyDescent="0.25">
      <c r="A17" s="14" t="s">
        <v>18</v>
      </c>
      <c r="B17" s="15" t="s">
        <v>19</v>
      </c>
      <c r="C17" s="15"/>
      <c r="D17" s="15"/>
      <c r="E17" s="15"/>
      <c r="F17" s="15"/>
      <c r="G17" s="15"/>
      <c r="H17" s="16">
        <v>0</v>
      </c>
      <c r="I17" s="16">
        <v>24985.565989999999</v>
      </c>
      <c r="J17" s="6">
        <v>0</v>
      </c>
      <c r="K17" s="6">
        <v>0</v>
      </c>
      <c r="L17" s="6">
        <v>0</v>
      </c>
      <c r="M17" s="6">
        <v>0</v>
      </c>
      <c r="N17" s="6">
        <v>0</v>
      </c>
      <c r="O17" s="6">
        <v>0</v>
      </c>
      <c r="P17" s="6">
        <v>0</v>
      </c>
      <c r="Q17" s="6">
        <v>0</v>
      </c>
      <c r="R17" s="7">
        <v>0.34923961552411487</v>
      </c>
      <c r="S17" s="6">
        <v>0</v>
      </c>
      <c r="T17" s="7">
        <v>0</v>
      </c>
      <c r="U17" s="19">
        <v>0</v>
      </c>
      <c r="V17" s="21">
        <f>0.07+24.2+467.8+41.2</f>
        <v>533.27</v>
      </c>
      <c r="W17" s="22">
        <f t="shared" si="0"/>
        <v>25518.83599</v>
      </c>
    </row>
    <row r="18" spans="1:23" x14ac:dyDescent="0.25">
      <c r="A18" s="4" t="s">
        <v>20</v>
      </c>
      <c r="B18" s="13" t="s">
        <v>21</v>
      </c>
      <c r="C18" s="5"/>
      <c r="D18" s="5"/>
      <c r="E18" s="5"/>
      <c r="F18" s="5"/>
      <c r="G18" s="5"/>
      <c r="H18" s="6">
        <v>0</v>
      </c>
      <c r="I18" s="6">
        <v>650</v>
      </c>
      <c r="J18" s="6">
        <v>0</v>
      </c>
      <c r="K18" s="6">
        <v>0</v>
      </c>
      <c r="L18" s="6">
        <v>0</v>
      </c>
      <c r="M18" s="6">
        <v>0</v>
      </c>
      <c r="N18" s="6">
        <v>0</v>
      </c>
      <c r="O18" s="6">
        <v>0</v>
      </c>
      <c r="P18" s="6">
        <v>0</v>
      </c>
      <c r="Q18" s="6">
        <v>0</v>
      </c>
      <c r="R18" s="7">
        <v>0.54323361538461534</v>
      </c>
      <c r="S18" s="6">
        <v>0</v>
      </c>
      <c r="T18" s="7">
        <v>0</v>
      </c>
      <c r="U18" s="19">
        <v>0</v>
      </c>
      <c r="V18" s="37">
        <f>V19</f>
        <v>0</v>
      </c>
      <c r="W18" s="38">
        <f t="shared" si="0"/>
        <v>650</v>
      </c>
    </row>
    <row r="19" spans="1:23" outlineLevel="1" x14ac:dyDescent="0.25">
      <c r="A19" s="14" t="s">
        <v>22</v>
      </c>
      <c r="B19" s="15" t="s">
        <v>23</v>
      </c>
      <c r="C19" s="15"/>
      <c r="D19" s="15"/>
      <c r="E19" s="15"/>
      <c r="F19" s="15"/>
      <c r="G19" s="15"/>
      <c r="H19" s="16">
        <v>0</v>
      </c>
      <c r="I19" s="16">
        <v>650</v>
      </c>
      <c r="J19" s="6">
        <v>0</v>
      </c>
      <c r="K19" s="6">
        <v>0</v>
      </c>
      <c r="L19" s="6">
        <v>0</v>
      </c>
      <c r="M19" s="6">
        <v>0</v>
      </c>
      <c r="N19" s="6">
        <v>0</v>
      </c>
      <c r="O19" s="6">
        <v>0</v>
      </c>
      <c r="P19" s="6">
        <v>0</v>
      </c>
      <c r="Q19" s="6">
        <v>0</v>
      </c>
      <c r="R19" s="7">
        <v>0.54323361538461534</v>
      </c>
      <c r="S19" s="6">
        <v>0</v>
      </c>
      <c r="T19" s="7">
        <v>0</v>
      </c>
      <c r="U19" s="19">
        <v>0</v>
      </c>
      <c r="V19" s="21"/>
      <c r="W19" s="22">
        <f t="shared" si="0"/>
        <v>650</v>
      </c>
    </row>
    <row r="20" spans="1:23" ht="25.5" x14ac:dyDescent="0.25">
      <c r="A20" s="4" t="s">
        <v>24</v>
      </c>
      <c r="B20" s="13" t="s">
        <v>25</v>
      </c>
      <c r="C20" s="5"/>
      <c r="D20" s="5"/>
      <c r="E20" s="5"/>
      <c r="F20" s="5"/>
      <c r="G20" s="5"/>
      <c r="H20" s="6">
        <v>0</v>
      </c>
      <c r="I20" s="6">
        <v>1771.1222</v>
      </c>
      <c r="J20" s="6">
        <v>0</v>
      </c>
      <c r="K20" s="6">
        <v>0</v>
      </c>
      <c r="L20" s="6">
        <v>0</v>
      </c>
      <c r="M20" s="6">
        <v>0</v>
      </c>
      <c r="N20" s="6">
        <v>0</v>
      </c>
      <c r="O20" s="6">
        <v>0</v>
      </c>
      <c r="P20" s="6">
        <v>0</v>
      </c>
      <c r="Q20" s="6">
        <v>0</v>
      </c>
      <c r="R20" s="7">
        <v>2.7452622975422024E-2</v>
      </c>
      <c r="S20" s="6">
        <v>0</v>
      </c>
      <c r="T20" s="7">
        <v>0</v>
      </c>
      <c r="U20" s="19">
        <v>0</v>
      </c>
      <c r="V20" s="37">
        <f>V21+V22</f>
        <v>0</v>
      </c>
      <c r="W20" s="38">
        <f t="shared" si="0"/>
        <v>1771.1222</v>
      </c>
    </row>
    <row r="21" spans="1:23" ht="25.5" outlineLevel="1" x14ac:dyDescent="0.25">
      <c r="A21" s="14" t="s">
        <v>26</v>
      </c>
      <c r="B21" s="15" t="s">
        <v>27</v>
      </c>
      <c r="C21" s="15"/>
      <c r="D21" s="15"/>
      <c r="E21" s="15"/>
      <c r="F21" s="15"/>
      <c r="G21" s="15"/>
      <c r="H21" s="16">
        <v>0</v>
      </c>
      <c r="I21" s="16">
        <v>1713.9</v>
      </c>
      <c r="J21" s="6">
        <v>0</v>
      </c>
      <c r="K21" s="6">
        <v>0</v>
      </c>
      <c r="L21" s="6">
        <v>0</v>
      </c>
      <c r="M21" s="6">
        <v>0</v>
      </c>
      <c r="N21" s="6">
        <v>0</v>
      </c>
      <c r="O21" s="6">
        <v>0</v>
      </c>
      <c r="P21" s="6">
        <v>0</v>
      </c>
      <c r="Q21" s="6">
        <v>0</v>
      </c>
      <c r="R21" s="7">
        <v>2.4749547814925024E-2</v>
      </c>
      <c r="S21" s="6">
        <v>0</v>
      </c>
      <c r="T21" s="7">
        <v>0</v>
      </c>
      <c r="U21" s="19">
        <v>0</v>
      </c>
      <c r="V21" s="21"/>
      <c r="W21" s="22">
        <f t="shared" si="0"/>
        <v>1713.9</v>
      </c>
    </row>
    <row r="22" spans="1:23" ht="25.5" outlineLevel="1" x14ac:dyDescent="0.25">
      <c r="A22" s="14" t="s">
        <v>28</v>
      </c>
      <c r="B22" s="15" t="s">
        <v>29</v>
      </c>
      <c r="C22" s="15"/>
      <c r="D22" s="15"/>
      <c r="E22" s="15"/>
      <c r="F22" s="15"/>
      <c r="G22" s="15"/>
      <c r="H22" s="16">
        <v>0</v>
      </c>
      <c r="I22" s="16">
        <v>57.222200000000001</v>
      </c>
      <c r="J22" s="6">
        <v>0</v>
      </c>
      <c r="K22" s="6">
        <v>0</v>
      </c>
      <c r="L22" s="6">
        <v>0</v>
      </c>
      <c r="M22" s="6">
        <v>0</v>
      </c>
      <c r="N22" s="6">
        <v>0</v>
      </c>
      <c r="O22" s="6">
        <v>0</v>
      </c>
      <c r="P22" s="6">
        <v>0</v>
      </c>
      <c r="Q22" s="6">
        <v>0</v>
      </c>
      <c r="R22" s="7">
        <v>0.10841421685989004</v>
      </c>
      <c r="S22" s="6">
        <v>0</v>
      </c>
      <c r="T22" s="7">
        <v>0</v>
      </c>
      <c r="U22" s="19">
        <v>0</v>
      </c>
      <c r="V22" s="21"/>
      <c r="W22" s="22">
        <f t="shared" si="0"/>
        <v>57.222200000000001</v>
      </c>
    </row>
    <row r="23" spans="1:23" x14ac:dyDescent="0.25">
      <c r="A23" s="4" t="s">
        <v>30</v>
      </c>
      <c r="B23" s="13" t="s">
        <v>31</v>
      </c>
      <c r="C23" s="5"/>
      <c r="D23" s="5"/>
      <c r="E23" s="5"/>
      <c r="F23" s="5"/>
      <c r="G23" s="5"/>
      <c r="H23" s="6">
        <v>0</v>
      </c>
      <c r="I23" s="6">
        <v>140266.44325000001</v>
      </c>
      <c r="J23" s="6">
        <v>0</v>
      </c>
      <c r="K23" s="6">
        <v>0</v>
      </c>
      <c r="L23" s="6">
        <v>0</v>
      </c>
      <c r="M23" s="6">
        <v>0</v>
      </c>
      <c r="N23" s="6">
        <v>0</v>
      </c>
      <c r="O23" s="6">
        <v>0</v>
      </c>
      <c r="P23" s="6">
        <v>0</v>
      </c>
      <c r="Q23" s="6">
        <v>0</v>
      </c>
      <c r="R23" s="7">
        <v>0.15608242073251544</v>
      </c>
      <c r="S23" s="6">
        <v>0</v>
      </c>
      <c r="T23" s="7">
        <v>0</v>
      </c>
      <c r="U23" s="19">
        <v>0</v>
      </c>
      <c r="V23" s="37">
        <f>SUM(V24:V29)</f>
        <v>2981.56</v>
      </c>
      <c r="W23" s="38">
        <f t="shared" si="0"/>
        <v>143248.00325000001</v>
      </c>
    </row>
    <row r="24" spans="1:23" outlineLevel="1" x14ac:dyDescent="0.25">
      <c r="A24" s="14" t="s">
        <v>32</v>
      </c>
      <c r="B24" s="15" t="s">
        <v>33</v>
      </c>
      <c r="C24" s="15"/>
      <c r="D24" s="15"/>
      <c r="E24" s="15"/>
      <c r="F24" s="15"/>
      <c r="G24" s="15"/>
      <c r="H24" s="16">
        <v>0</v>
      </c>
      <c r="I24" s="16">
        <v>75</v>
      </c>
      <c r="J24" s="6">
        <v>0</v>
      </c>
      <c r="K24" s="6">
        <v>0</v>
      </c>
      <c r="L24" s="6">
        <v>0</v>
      </c>
      <c r="M24" s="6">
        <v>0</v>
      </c>
      <c r="N24" s="6">
        <v>0</v>
      </c>
      <c r="O24" s="6">
        <v>0</v>
      </c>
      <c r="P24" s="6">
        <v>0</v>
      </c>
      <c r="Q24" s="6">
        <v>0</v>
      </c>
      <c r="R24" s="7">
        <v>0.93333333333333335</v>
      </c>
      <c r="S24" s="6">
        <v>0</v>
      </c>
      <c r="T24" s="7">
        <v>0</v>
      </c>
      <c r="U24" s="19">
        <v>0</v>
      </c>
      <c r="V24" s="21"/>
      <c r="W24" s="22">
        <f t="shared" si="0"/>
        <v>75</v>
      </c>
    </row>
    <row r="25" spans="1:23" outlineLevel="1" x14ac:dyDescent="0.25">
      <c r="A25" s="14" t="s">
        <v>34</v>
      </c>
      <c r="B25" s="15" t="s">
        <v>35</v>
      </c>
      <c r="C25" s="15"/>
      <c r="D25" s="15"/>
      <c r="E25" s="15"/>
      <c r="F25" s="15"/>
      <c r="G25" s="15"/>
      <c r="H25" s="16">
        <v>0</v>
      </c>
      <c r="I25" s="16">
        <v>1810.6504600000001</v>
      </c>
      <c r="J25" s="6">
        <v>0</v>
      </c>
      <c r="K25" s="6">
        <v>0</v>
      </c>
      <c r="L25" s="6">
        <v>0</v>
      </c>
      <c r="M25" s="6">
        <v>0</v>
      </c>
      <c r="N25" s="6">
        <v>0</v>
      </c>
      <c r="O25" s="6">
        <v>0</v>
      </c>
      <c r="P25" s="6">
        <v>0</v>
      </c>
      <c r="Q25" s="6">
        <v>0</v>
      </c>
      <c r="R25" s="7">
        <v>8.2909431343253293E-2</v>
      </c>
      <c r="S25" s="6">
        <v>0</v>
      </c>
      <c r="T25" s="7">
        <v>0</v>
      </c>
      <c r="U25" s="19">
        <v>0</v>
      </c>
      <c r="V25" s="21"/>
      <c r="W25" s="22">
        <f t="shared" si="0"/>
        <v>1810.6504600000001</v>
      </c>
    </row>
    <row r="26" spans="1:23" outlineLevel="1" x14ac:dyDescent="0.25">
      <c r="A26" s="14" t="s">
        <v>36</v>
      </c>
      <c r="B26" s="15" t="s">
        <v>37</v>
      </c>
      <c r="C26" s="15"/>
      <c r="D26" s="15"/>
      <c r="E26" s="15"/>
      <c r="F26" s="15"/>
      <c r="G26" s="15"/>
      <c r="H26" s="16">
        <v>0</v>
      </c>
      <c r="I26" s="16">
        <v>3908.1120000000001</v>
      </c>
      <c r="J26" s="6">
        <v>0</v>
      </c>
      <c r="K26" s="6">
        <v>0</v>
      </c>
      <c r="L26" s="6">
        <v>0</v>
      </c>
      <c r="M26" s="6">
        <v>0</v>
      </c>
      <c r="N26" s="6">
        <v>0</v>
      </c>
      <c r="O26" s="6">
        <v>0</v>
      </c>
      <c r="P26" s="6">
        <v>0</v>
      </c>
      <c r="Q26" s="6">
        <v>0</v>
      </c>
      <c r="R26" s="7">
        <v>0</v>
      </c>
      <c r="S26" s="6">
        <v>0</v>
      </c>
      <c r="T26" s="7">
        <v>0</v>
      </c>
      <c r="U26" s="19">
        <v>0</v>
      </c>
      <c r="V26" s="21"/>
      <c r="W26" s="22">
        <f t="shared" si="0"/>
        <v>3908.1120000000001</v>
      </c>
    </row>
    <row r="27" spans="1:23" outlineLevel="1" x14ac:dyDescent="0.25">
      <c r="A27" s="14" t="s">
        <v>38</v>
      </c>
      <c r="B27" s="15" t="s">
        <v>39</v>
      </c>
      <c r="C27" s="15"/>
      <c r="D27" s="15"/>
      <c r="E27" s="15"/>
      <c r="F27" s="15"/>
      <c r="G27" s="15"/>
      <c r="H27" s="16">
        <v>0</v>
      </c>
      <c r="I27" s="16">
        <v>900</v>
      </c>
      <c r="J27" s="6">
        <v>0</v>
      </c>
      <c r="K27" s="6">
        <v>0</v>
      </c>
      <c r="L27" s="6">
        <v>0</v>
      </c>
      <c r="M27" s="6">
        <v>0</v>
      </c>
      <c r="N27" s="6">
        <v>0</v>
      </c>
      <c r="O27" s="6">
        <v>0</v>
      </c>
      <c r="P27" s="6">
        <v>0</v>
      </c>
      <c r="Q27" s="6">
        <v>0</v>
      </c>
      <c r="R27" s="7">
        <v>8.3333333333333329E-2</v>
      </c>
      <c r="S27" s="6">
        <v>0</v>
      </c>
      <c r="T27" s="7">
        <v>0</v>
      </c>
      <c r="U27" s="19">
        <v>0</v>
      </c>
      <c r="V27" s="21"/>
      <c r="W27" s="22">
        <f t="shared" si="0"/>
        <v>900</v>
      </c>
    </row>
    <row r="28" spans="1:23" outlineLevel="1" x14ac:dyDescent="0.25">
      <c r="A28" s="14" t="s">
        <v>40</v>
      </c>
      <c r="B28" s="15" t="s">
        <v>41</v>
      </c>
      <c r="C28" s="15"/>
      <c r="D28" s="15"/>
      <c r="E28" s="15"/>
      <c r="F28" s="15"/>
      <c r="G28" s="15"/>
      <c r="H28" s="16">
        <v>0</v>
      </c>
      <c r="I28" s="16">
        <v>125631.81379</v>
      </c>
      <c r="J28" s="6">
        <v>0</v>
      </c>
      <c r="K28" s="6">
        <v>0</v>
      </c>
      <c r="L28" s="6">
        <v>0</v>
      </c>
      <c r="M28" s="6">
        <v>0</v>
      </c>
      <c r="N28" s="6">
        <v>0</v>
      </c>
      <c r="O28" s="6">
        <v>0</v>
      </c>
      <c r="P28" s="6">
        <v>0</v>
      </c>
      <c r="Q28" s="6">
        <v>0</v>
      </c>
      <c r="R28" s="7">
        <v>0.17089399860044796</v>
      </c>
      <c r="S28" s="6">
        <v>0</v>
      </c>
      <c r="T28" s="7">
        <v>0</v>
      </c>
      <c r="U28" s="19">
        <v>0</v>
      </c>
      <c r="V28" s="21">
        <v>2981.56</v>
      </c>
      <c r="W28" s="22">
        <f t="shared" si="0"/>
        <v>128613.37379</v>
      </c>
    </row>
    <row r="29" spans="1:23" outlineLevel="1" x14ac:dyDescent="0.25">
      <c r="A29" s="14" t="s">
        <v>42</v>
      </c>
      <c r="B29" s="15" t="s">
        <v>43</v>
      </c>
      <c r="C29" s="15"/>
      <c r="D29" s="15"/>
      <c r="E29" s="15"/>
      <c r="F29" s="15"/>
      <c r="G29" s="15"/>
      <c r="H29" s="16">
        <v>0</v>
      </c>
      <c r="I29" s="16">
        <v>7940.8670000000002</v>
      </c>
      <c r="J29" s="6">
        <v>0</v>
      </c>
      <c r="K29" s="6">
        <v>0</v>
      </c>
      <c r="L29" s="6">
        <v>0</v>
      </c>
      <c r="M29" s="6">
        <v>0</v>
      </c>
      <c r="N29" s="6">
        <v>0</v>
      </c>
      <c r="O29" s="6">
        <v>0</v>
      </c>
      <c r="P29" s="6">
        <v>0</v>
      </c>
      <c r="Q29" s="6">
        <v>0</v>
      </c>
      <c r="R29" s="7">
        <v>1.6154785113514682E-2</v>
      </c>
      <c r="S29" s="6">
        <v>0</v>
      </c>
      <c r="T29" s="7">
        <v>0</v>
      </c>
      <c r="U29" s="19">
        <v>0</v>
      </c>
      <c r="V29" s="21"/>
      <c r="W29" s="22">
        <f t="shared" si="0"/>
        <v>7940.8670000000002</v>
      </c>
    </row>
    <row r="30" spans="1:23" x14ac:dyDescent="0.25">
      <c r="A30" s="4" t="s">
        <v>44</v>
      </c>
      <c r="B30" s="13" t="s">
        <v>45</v>
      </c>
      <c r="C30" s="5"/>
      <c r="D30" s="5"/>
      <c r="E30" s="5"/>
      <c r="F30" s="5"/>
      <c r="G30" s="5"/>
      <c r="H30" s="6">
        <v>0</v>
      </c>
      <c r="I30" s="6">
        <v>38919.699999999997</v>
      </c>
      <c r="J30" s="6">
        <v>0</v>
      </c>
      <c r="K30" s="6">
        <v>0</v>
      </c>
      <c r="L30" s="6">
        <v>0</v>
      </c>
      <c r="M30" s="6">
        <v>0</v>
      </c>
      <c r="N30" s="6">
        <v>0</v>
      </c>
      <c r="O30" s="6">
        <v>0</v>
      </c>
      <c r="P30" s="6">
        <v>0</v>
      </c>
      <c r="Q30" s="6">
        <v>0</v>
      </c>
      <c r="R30" s="7">
        <v>0.11507500571689916</v>
      </c>
      <c r="S30" s="6">
        <v>0</v>
      </c>
      <c r="T30" s="7">
        <v>0</v>
      </c>
      <c r="U30" s="19">
        <v>0</v>
      </c>
      <c r="V30" s="37">
        <f>SUM(V31:V32)</f>
        <v>3430</v>
      </c>
      <c r="W30" s="38">
        <f t="shared" si="0"/>
        <v>42349.7</v>
      </c>
    </row>
    <row r="31" spans="1:23" outlineLevel="1" x14ac:dyDescent="0.25">
      <c r="A31" s="14" t="s">
        <v>46</v>
      </c>
      <c r="B31" s="15" t="s">
        <v>47</v>
      </c>
      <c r="C31" s="15"/>
      <c r="D31" s="15"/>
      <c r="E31" s="15"/>
      <c r="F31" s="15"/>
      <c r="G31" s="15"/>
      <c r="H31" s="16">
        <v>0</v>
      </c>
      <c r="I31" s="16">
        <v>33879</v>
      </c>
      <c r="J31" s="6">
        <v>0</v>
      </c>
      <c r="K31" s="6">
        <v>0</v>
      </c>
      <c r="L31" s="6">
        <v>0</v>
      </c>
      <c r="M31" s="6">
        <v>0</v>
      </c>
      <c r="N31" s="6">
        <v>0</v>
      </c>
      <c r="O31" s="6">
        <v>0</v>
      </c>
      <c r="P31" s="6">
        <v>0</v>
      </c>
      <c r="Q31" s="6">
        <v>0</v>
      </c>
      <c r="R31" s="7">
        <v>6.6510729360370734E-3</v>
      </c>
      <c r="S31" s="6">
        <v>0</v>
      </c>
      <c r="T31" s="7">
        <v>0</v>
      </c>
      <c r="U31" s="19">
        <v>0</v>
      </c>
      <c r="V31" s="21">
        <v>3430</v>
      </c>
      <c r="W31" s="22">
        <f t="shared" si="0"/>
        <v>37309</v>
      </c>
    </row>
    <row r="32" spans="1:23" outlineLevel="1" x14ac:dyDescent="0.25">
      <c r="A32" s="14" t="s">
        <v>48</v>
      </c>
      <c r="B32" s="15" t="s">
        <v>49</v>
      </c>
      <c r="C32" s="15"/>
      <c r="D32" s="15"/>
      <c r="E32" s="15"/>
      <c r="F32" s="15"/>
      <c r="G32" s="15"/>
      <c r="H32" s="16">
        <v>0</v>
      </c>
      <c r="I32" s="16">
        <v>5040.7</v>
      </c>
      <c r="J32" s="6">
        <v>0</v>
      </c>
      <c r="K32" s="6">
        <v>0</v>
      </c>
      <c r="L32" s="6">
        <v>0</v>
      </c>
      <c r="M32" s="6">
        <v>0</v>
      </c>
      <c r="N32" s="6">
        <v>0</v>
      </c>
      <c r="O32" s="6">
        <v>0</v>
      </c>
      <c r="P32" s="6">
        <v>0</v>
      </c>
      <c r="Q32" s="6">
        <v>0</v>
      </c>
      <c r="R32" s="7">
        <v>0.84380205130239849</v>
      </c>
      <c r="S32" s="6">
        <v>0</v>
      </c>
      <c r="T32" s="7">
        <v>0</v>
      </c>
      <c r="U32" s="19">
        <v>0</v>
      </c>
      <c r="V32" s="21"/>
      <c r="W32" s="22">
        <f t="shared" si="0"/>
        <v>5040.7</v>
      </c>
    </row>
    <row r="33" spans="1:23" x14ac:dyDescent="0.25">
      <c r="A33" s="4" t="s">
        <v>50</v>
      </c>
      <c r="B33" s="13" t="s">
        <v>51</v>
      </c>
      <c r="C33" s="5"/>
      <c r="D33" s="5"/>
      <c r="E33" s="5"/>
      <c r="F33" s="5"/>
      <c r="G33" s="5"/>
      <c r="H33" s="6">
        <v>0</v>
      </c>
      <c r="I33" s="6">
        <v>2898.62</v>
      </c>
      <c r="J33" s="6">
        <v>0</v>
      </c>
      <c r="K33" s="6">
        <v>0</v>
      </c>
      <c r="L33" s="6">
        <v>0</v>
      </c>
      <c r="M33" s="6">
        <v>0</v>
      </c>
      <c r="N33" s="6">
        <v>0</v>
      </c>
      <c r="O33" s="6">
        <v>0</v>
      </c>
      <c r="P33" s="6">
        <v>0</v>
      </c>
      <c r="Q33" s="6">
        <v>0</v>
      </c>
      <c r="R33" s="7">
        <v>4.4227811855296659E-2</v>
      </c>
      <c r="S33" s="6">
        <v>0</v>
      </c>
      <c r="T33" s="7">
        <v>0</v>
      </c>
      <c r="U33" s="19">
        <v>0</v>
      </c>
      <c r="V33" s="37">
        <f>V34</f>
        <v>0</v>
      </c>
      <c r="W33" s="38">
        <f t="shared" si="0"/>
        <v>2898.62</v>
      </c>
    </row>
    <row r="34" spans="1:23" outlineLevel="1" x14ac:dyDescent="0.25">
      <c r="A34" s="14" t="s">
        <v>52</v>
      </c>
      <c r="B34" s="15" t="s">
        <v>53</v>
      </c>
      <c r="C34" s="15"/>
      <c r="D34" s="15"/>
      <c r="E34" s="15"/>
      <c r="F34" s="15"/>
      <c r="G34" s="15"/>
      <c r="H34" s="16">
        <v>0</v>
      </c>
      <c r="I34" s="16">
        <v>2898.62</v>
      </c>
      <c r="J34" s="6">
        <v>0</v>
      </c>
      <c r="K34" s="6">
        <v>0</v>
      </c>
      <c r="L34" s="6">
        <v>0</v>
      </c>
      <c r="M34" s="6">
        <v>0</v>
      </c>
      <c r="N34" s="6">
        <v>0</v>
      </c>
      <c r="O34" s="6">
        <v>0</v>
      </c>
      <c r="P34" s="6">
        <v>0</v>
      </c>
      <c r="Q34" s="6">
        <v>0</v>
      </c>
      <c r="R34" s="7">
        <v>4.4227811855296659E-2</v>
      </c>
      <c r="S34" s="6">
        <v>0</v>
      </c>
      <c r="T34" s="7">
        <v>0</v>
      </c>
      <c r="U34" s="19">
        <v>0</v>
      </c>
      <c r="V34" s="21"/>
      <c r="W34" s="22">
        <f t="shared" si="0"/>
        <v>2898.62</v>
      </c>
    </row>
    <row r="35" spans="1:23" x14ac:dyDescent="0.25">
      <c r="A35" s="4" t="s">
        <v>54</v>
      </c>
      <c r="B35" s="13" t="s">
        <v>55</v>
      </c>
      <c r="C35" s="5"/>
      <c r="D35" s="5"/>
      <c r="E35" s="5"/>
      <c r="F35" s="5"/>
      <c r="G35" s="5"/>
      <c r="H35" s="6">
        <v>0</v>
      </c>
      <c r="I35" s="6">
        <v>589595.4719</v>
      </c>
      <c r="J35" s="6">
        <v>0</v>
      </c>
      <c r="K35" s="6">
        <v>0</v>
      </c>
      <c r="L35" s="6">
        <v>0</v>
      </c>
      <c r="M35" s="6">
        <v>0</v>
      </c>
      <c r="N35" s="6">
        <v>0</v>
      </c>
      <c r="O35" s="6">
        <v>0</v>
      </c>
      <c r="P35" s="6">
        <v>0</v>
      </c>
      <c r="Q35" s="6">
        <v>0</v>
      </c>
      <c r="R35" s="7">
        <v>0.25231603163538474</v>
      </c>
      <c r="S35" s="6">
        <v>0</v>
      </c>
      <c r="T35" s="7">
        <v>0</v>
      </c>
      <c r="U35" s="19">
        <v>0</v>
      </c>
      <c r="V35" s="37">
        <f>SUM(V36:V41)</f>
        <v>0</v>
      </c>
      <c r="W35" s="38">
        <f t="shared" si="0"/>
        <v>589595.4719</v>
      </c>
    </row>
    <row r="36" spans="1:23" outlineLevel="1" x14ac:dyDescent="0.25">
      <c r="A36" s="14" t="s">
        <v>56</v>
      </c>
      <c r="B36" s="15" t="s">
        <v>57</v>
      </c>
      <c r="C36" s="15"/>
      <c r="D36" s="15"/>
      <c r="E36" s="15"/>
      <c r="F36" s="15"/>
      <c r="G36" s="15"/>
      <c r="H36" s="16">
        <v>0</v>
      </c>
      <c r="I36" s="16">
        <v>85886.235239999995</v>
      </c>
      <c r="J36" s="6">
        <v>0</v>
      </c>
      <c r="K36" s="6">
        <v>0</v>
      </c>
      <c r="L36" s="6">
        <v>0</v>
      </c>
      <c r="M36" s="6">
        <v>0</v>
      </c>
      <c r="N36" s="6">
        <v>0</v>
      </c>
      <c r="O36" s="6">
        <v>0</v>
      </c>
      <c r="P36" s="6">
        <v>0</v>
      </c>
      <c r="Q36" s="6">
        <v>0</v>
      </c>
      <c r="R36" s="7">
        <v>0.28355921285809987</v>
      </c>
      <c r="S36" s="6">
        <v>0</v>
      </c>
      <c r="T36" s="7">
        <v>0</v>
      </c>
      <c r="U36" s="19">
        <v>0</v>
      </c>
      <c r="V36" s="21"/>
      <c r="W36" s="22">
        <f t="shared" si="0"/>
        <v>85886.235239999995</v>
      </c>
    </row>
    <row r="37" spans="1:23" outlineLevel="1" x14ac:dyDescent="0.25">
      <c r="A37" s="14" t="s">
        <v>58</v>
      </c>
      <c r="B37" s="15" t="s">
        <v>59</v>
      </c>
      <c r="C37" s="15"/>
      <c r="D37" s="15"/>
      <c r="E37" s="15"/>
      <c r="F37" s="15"/>
      <c r="G37" s="15"/>
      <c r="H37" s="16">
        <v>0</v>
      </c>
      <c r="I37" s="16">
        <v>408549.46727000002</v>
      </c>
      <c r="J37" s="6">
        <v>0</v>
      </c>
      <c r="K37" s="6">
        <v>0</v>
      </c>
      <c r="L37" s="6">
        <v>0</v>
      </c>
      <c r="M37" s="6">
        <v>0</v>
      </c>
      <c r="N37" s="6">
        <v>0</v>
      </c>
      <c r="O37" s="6">
        <v>0</v>
      </c>
      <c r="P37" s="6">
        <v>0</v>
      </c>
      <c r="Q37" s="6">
        <v>0</v>
      </c>
      <c r="R37" s="7">
        <v>0.24346953915928918</v>
      </c>
      <c r="S37" s="6">
        <v>0</v>
      </c>
      <c r="T37" s="7">
        <v>0</v>
      </c>
      <c r="U37" s="19">
        <v>0</v>
      </c>
      <c r="V37" s="21"/>
      <c r="W37" s="22">
        <f t="shared" si="0"/>
        <v>408549.46727000002</v>
      </c>
    </row>
    <row r="38" spans="1:23" outlineLevel="1" x14ac:dyDescent="0.25">
      <c r="A38" s="14" t="s">
        <v>60</v>
      </c>
      <c r="B38" s="15" t="s">
        <v>61</v>
      </c>
      <c r="C38" s="15"/>
      <c r="D38" s="15"/>
      <c r="E38" s="15"/>
      <c r="F38" s="15"/>
      <c r="G38" s="15"/>
      <c r="H38" s="16">
        <v>0</v>
      </c>
      <c r="I38" s="16">
        <v>87056.43</v>
      </c>
      <c r="J38" s="6">
        <v>0</v>
      </c>
      <c r="K38" s="6">
        <v>0</v>
      </c>
      <c r="L38" s="6">
        <v>0</v>
      </c>
      <c r="M38" s="6">
        <v>0</v>
      </c>
      <c r="N38" s="6">
        <v>0</v>
      </c>
      <c r="O38" s="6">
        <v>0</v>
      </c>
      <c r="P38" s="6">
        <v>0</v>
      </c>
      <c r="Q38" s="6">
        <v>0</v>
      </c>
      <c r="R38" s="7">
        <v>0.25617731129093346</v>
      </c>
      <c r="S38" s="6">
        <v>0</v>
      </c>
      <c r="T38" s="7">
        <v>0</v>
      </c>
      <c r="U38" s="19">
        <v>0</v>
      </c>
      <c r="V38" s="21"/>
      <c r="W38" s="22">
        <f t="shared" si="0"/>
        <v>87056.43</v>
      </c>
    </row>
    <row r="39" spans="1:23" outlineLevel="1" x14ac:dyDescent="0.25">
      <c r="A39" s="14" t="s">
        <v>62</v>
      </c>
      <c r="B39" s="15" t="s">
        <v>63</v>
      </c>
      <c r="C39" s="15"/>
      <c r="D39" s="15"/>
      <c r="E39" s="15"/>
      <c r="F39" s="15"/>
      <c r="G39" s="15"/>
      <c r="H39" s="16">
        <v>0</v>
      </c>
      <c r="I39" s="16">
        <v>523.5</v>
      </c>
      <c r="J39" s="6">
        <v>0</v>
      </c>
      <c r="K39" s="6">
        <v>0</v>
      </c>
      <c r="L39" s="6">
        <v>0</v>
      </c>
      <c r="M39" s="6">
        <v>0</v>
      </c>
      <c r="N39" s="6">
        <v>0</v>
      </c>
      <c r="O39" s="6">
        <v>0</v>
      </c>
      <c r="P39" s="6">
        <v>0</v>
      </c>
      <c r="Q39" s="6">
        <v>0</v>
      </c>
      <c r="R39" s="7">
        <v>0</v>
      </c>
      <c r="S39" s="6">
        <v>0</v>
      </c>
      <c r="T39" s="7">
        <v>0</v>
      </c>
      <c r="U39" s="19">
        <v>0</v>
      </c>
      <c r="V39" s="21"/>
      <c r="W39" s="22">
        <f t="shared" si="0"/>
        <v>523.5</v>
      </c>
    </row>
    <row r="40" spans="1:23" outlineLevel="1" x14ac:dyDescent="0.25">
      <c r="A40" s="14" t="s">
        <v>64</v>
      </c>
      <c r="B40" s="15" t="s">
        <v>65</v>
      </c>
      <c r="C40" s="15"/>
      <c r="D40" s="15"/>
      <c r="E40" s="15"/>
      <c r="F40" s="15"/>
      <c r="G40" s="15"/>
      <c r="H40" s="16">
        <v>0</v>
      </c>
      <c r="I40" s="16">
        <v>382</v>
      </c>
      <c r="J40" s="6">
        <v>0</v>
      </c>
      <c r="K40" s="6">
        <v>0</v>
      </c>
      <c r="L40" s="6">
        <v>0</v>
      </c>
      <c r="M40" s="6">
        <v>0</v>
      </c>
      <c r="N40" s="6">
        <v>0</v>
      </c>
      <c r="O40" s="6">
        <v>0</v>
      </c>
      <c r="P40" s="6">
        <v>0</v>
      </c>
      <c r="Q40" s="6">
        <v>0</v>
      </c>
      <c r="R40" s="7">
        <v>0</v>
      </c>
      <c r="S40" s="6">
        <v>0</v>
      </c>
      <c r="T40" s="7">
        <v>0</v>
      </c>
      <c r="U40" s="19">
        <v>0</v>
      </c>
      <c r="V40" s="21"/>
      <c r="W40" s="22">
        <f t="shared" si="0"/>
        <v>382</v>
      </c>
    </row>
    <row r="41" spans="1:23" outlineLevel="1" x14ac:dyDescent="0.25">
      <c r="A41" s="14" t="s">
        <v>66</v>
      </c>
      <c r="B41" s="15" t="s">
        <v>67</v>
      </c>
      <c r="C41" s="15"/>
      <c r="D41" s="15"/>
      <c r="E41" s="15"/>
      <c r="F41" s="15"/>
      <c r="G41" s="15"/>
      <c r="H41" s="16">
        <v>0</v>
      </c>
      <c r="I41" s="16">
        <v>26397.169389999999</v>
      </c>
      <c r="J41" s="6">
        <v>0</v>
      </c>
      <c r="K41" s="6">
        <v>0</v>
      </c>
      <c r="L41" s="6">
        <v>0</v>
      </c>
      <c r="M41" s="6">
        <v>0</v>
      </c>
      <c r="N41" s="6">
        <v>0</v>
      </c>
      <c r="O41" s="6">
        <v>0</v>
      </c>
      <c r="P41" s="6">
        <v>0</v>
      </c>
      <c r="Q41" s="6">
        <v>0</v>
      </c>
      <c r="R41" s="7">
        <v>0.28630935455007889</v>
      </c>
      <c r="S41" s="6">
        <v>0</v>
      </c>
      <c r="T41" s="7">
        <v>0</v>
      </c>
      <c r="U41" s="19">
        <v>0</v>
      </c>
      <c r="V41" s="21"/>
      <c r="W41" s="22">
        <f t="shared" si="0"/>
        <v>26397.169389999999</v>
      </c>
    </row>
    <row r="42" spans="1:23" x14ac:dyDescent="0.25">
      <c r="A42" s="4" t="s">
        <v>68</v>
      </c>
      <c r="B42" s="13" t="s">
        <v>69</v>
      </c>
      <c r="C42" s="5"/>
      <c r="D42" s="5"/>
      <c r="E42" s="5"/>
      <c r="F42" s="5"/>
      <c r="G42" s="5"/>
      <c r="H42" s="6">
        <v>0</v>
      </c>
      <c r="I42" s="6">
        <v>56411.321300000003</v>
      </c>
      <c r="J42" s="6">
        <v>0</v>
      </c>
      <c r="K42" s="6">
        <v>0</v>
      </c>
      <c r="L42" s="6">
        <v>0</v>
      </c>
      <c r="M42" s="6">
        <v>0</v>
      </c>
      <c r="N42" s="6">
        <v>0</v>
      </c>
      <c r="O42" s="6">
        <v>0</v>
      </c>
      <c r="P42" s="6">
        <v>0</v>
      </c>
      <c r="Q42" s="6">
        <v>0</v>
      </c>
      <c r="R42" s="7">
        <v>0.21708023811170685</v>
      </c>
      <c r="S42" s="6">
        <v>0</v>
      </c>
      <c r="T42" s="7">
        <v>0</v>
      </c>
      <c r="U42" s="19">
        <v>0</v>
      </c>
      <c r="V42" s="37">
        <f>SUM(V43:V44)</f>
        <v>0</v>
      </c>
      <c r="W42" s="38">
        <f t="shared" si="0"/>
        <v>56411.321300000003</v>
      </c>
    </row>
    <row r="43" spans="1:23" outlineLevel="1" x14ac:dyDescent="0.25">
      <c r="A43" s="14" t="s">
        <v>70</v>
      </c>
      <c r="B43" s="15" t="s">
        <v>71</v>
      </c>
      <c r="C43" s="15"/>
      <c r="D43" s="15"/>
      <c r="E43" s="15"/>
      <c r="F43" s="15"/>
      <c r="G43" s="15"/>
      <c r="H43" s="16">
        <v>0</v>
      </c>
      <c r="I43" s="16">
        <v>41394.0213</v>
      </c>
      <c r="J43" s="6">
        <v>0</v>
      </c>
      <c r="K43" s="6">
        <v>0</v>
      </c>
      <c r="L43" s="6">
        <v>0</v>
      </c>
      <c r="M43" s="6">
        <v>0</v>
      </c>
      <c r="N43" s="6">
        <v>0</v>
      </c>
      <c r="O43" s="6">
        <v>0</v>
      </c>
      <c r="P43" s="6">
        <v>0</v>
      </c>
      <c r="Q43" s="6">
        <v>0</v>
      </c>
      <c r="R43" s="7">
        <v>0.18718964953520956</v>
      </c>
      <c r="S43" s="6">
        <v>0</v>
      </c>
      <c r="T43" s="7">
        <v>0</v>
      </c>
      <c r="U43" s="19">
        <v>0</v>
      </c>
      <c r="V43" s="21"/>
      <c r="W43" s="22">
        <f t="shared" si="0"/>
        <v>41394.0213</v>
      </c>
    </row>
    <row r="44" spans="1:23" outlineLevel="1" x14ac:dyDescent="0.25">
      <c r="A44" s="14" t="s">
        <v>72</v>
      </c>
      <c r="B44" s="15" t="s">
        <v>73</v>
      </c>
      <c r="C44" s="15"/>
      <c r="D44" s="15"/>
      <c r="E44" s="15"/>
      <c r="F44" s="15"/>
      <c r="G44" s="15"/>
      <c r="H44" s="16">
        <v>0</v>
      </c>
      <c r="I44" s="16">
        <v>15017.3</v>
      </c>
      <c r="J44" s="6">
        <v>0</v>
      </c>
      <c r="K44" s="6">
        <v>0</v>
      </c>
      <c r="L44" s="6">
        <v>0</v>
      </c>
      <c r="M44" s="6">
        <v>0</v>
      </c>
      <c r="N44" s="6">
        <v>0</v>
      </c>
      <c r="O44" s="6">
        <v>0</v>
      </c>
      <c r="P44" s="6">
        <v>0</v>
      </c>
      <c r="Q44" s="6">
        <v>0</v>
      </c>
      <c r="R44" s="7">
        <v>0.29947132440585189</v>
      </c>
      <c r="S44" s="6">
        <v>0</v>
      </c>
      <c r="T44" s="7">
        <v>0</v>
      </c>
      <c r="U44" s="19">
        <v>0</v>
      </c>
      <c r="V44" s="21"/>
      <c r="W44" s="22">
        <f t="shared" si="0"/>
        <v>15017.3</v>
      </c>
    </row>
    <row r="45" spans="1:23" x14ac:dyDescent="0.25">
      <c r="A45" s="4" t="s">
        <v>74</v>
      </c>
      <c r="B45" s="13" t="s">
        <v>75</v>
      </c>
      <c r="C45" s="5"/>
      <c r="D45" s="5"/>
      <c r="E45" s="5"/>
      <c r="F45" s="5"/>
      <c r="G45" s="5"/>
      <c r="H45" s="6">
        <v>0</v>
      </c>
      <c r="I45" s="6">
        <v>90</v>
      </c>
      <c r="J45" s="6">
        <v>0</v>
      </c>
      <c r="K45" s="6">
        <v>0</v>
      </c>
      <c r="L45" s="6">
        <v>0</v>
      </c>
      <c r="M45" s="6">
        <v>0</v>
      </c>
      <c r="N45" s="6">
        <v>0</v>
      </c>
      <c r="O45" s="6">
        <v>0</v>
      </c>
      <c r="P45" s="6">
        <v>0</v>
      </c>
      <c r="Q45" s="6">
        <v>0</v>
      </c>
      <c r="R45" s="7">
        <v>0</v>
      </c>
      <c r="S45" s="6">
        <v>0</v>
      </c>
      <c r="T45" s="7">
        <v>0</v>
      </c>
      <c r="U45" s="19">
        <v>0</v>
      </c>
      <c r="V45" s="37">
        <f>V46</f>
        <v>0</v>
      </c>
      <c r="W45" s="38">
        <f t="shared" si="0"/>
        <v>90</v>
      </c>
    </row>
    <row r="46" spans="1:23" outlineLevel="1" x14ac:dyDescent="0.25">
      <c r="A46" s="14" t="s">
        <v>76</v>
      </c>
      <c r="B46" s="15" t="s">
        <v>77</v>
      </c>
      <c r="C46" s="15"/>
      <c r="D46" s="15"/>
      <c r="E46" s="15"/>
      <c r="F46" s="15"/>
      <c r="G46" s="15"/>
      <c r="H46" s="16">
        <v>0</v>
      </c>
      <c r="I46" s="16">
        <v>90</v>
      </c>
      <c r="J46" s="6">
        <v>0</v>
      </c>
      <c r="K46" s="6">
        <v>0</v>
      </c>
      <c r="L46" s="6">
        <v>0</v>
      </c>
      <c r="M46" s="6">
        <v>0</v>
      </c>
      <c r="N46" s="6">
        <v>0</v>
      </c>
      <c r="O46" s="6">
        <v>0</v>
      </c>
      <c r="P46" s="6">
        <v>0</v>
      </c>
      <c r="Q46" s="6">
        <v>0</v>
      </c>
      <c r="R46" s="7">
        <v>0</v>
      </c>
      <c r="S46" s="6">
        <v>0</v>
      </c>
      <c r="T46" s="7">
        <v>0</v>
      </c>
      <c r="U46" s="19">
        <v>0</v>
      </c>
      <c r="V46" s="21"/>
      <c r="W46" s="22">
        <f t="shared" si="0"/>
        <v>90</v>
      </c>
    </row>
    <row r="47" spans="1:23" x14ac:dyDescent="0.25">
      <c r="A47" s="4" t="s">
        <v>78</v>
      </c>
      <c r="B47" s="13" t="s">
        <v>79</v>
      </c>
      <c r="C47" s="5"/>
      <c r="D47" s="5"/>
      <c r="E47" s="5"/>
      <c r="F47" s="5"/>
      <c r="G47" s="5"/>
      <c r="H47" s="6">
        <v>0</v>
      </c>
      <c r="I47" s="6">
        <v>20649.74699</v>
      </c>
      <c r="J47" s="6">
        <v>0</v>
      </c>
      <c r="K47" s="6">
        <v>0</v>
      </c>
      <c r="L47" s="6">
        <v>0</v>
      </c>
      <c r="M47" s="6">
        <v>0</v>
      </c>
      <c r="N47" s="6">
        <v>0</v>
      </c>
      <c r="O47" s="6">
        <v>0</v>
      </c>
      <c r="P47" s="6">
        <v>0</v>
      </c>
      <c r="Q47" s="6">
        <v>0</v>
      </c>
      <c r="R47" s="7">
        <v>0.27598201870269018</v>
      </c>
      <c r="S47" s="6">
        <v>0</v>
      </c>
      <c r="T47" s="7">
        <v>0</v>
      </c>
      <c r="U47" s="19">
        <v>0</v>
      </c>
      <c r="V47" s="37">
        <f>SUM(V48:V50)</f>
        <v>388.81999999999994</v>
      </c>
      <c r="W47" s="38">
        <f t="shared" si="0"/>
        <v>21038.566989999999</v>
      </c>
    </row>
    <row r="48" spans="1:23" outlineLevel="1" x14ac:dyDescent="0.25">
      <c r="A48" s="14" t="s">
        <v>80</v>
      </c>
      <c r="B48" s="15" t="s">
        <v>81</v>
      </c>
      <c r="C48" s="15"/>
      <c r="D48" s="15"/>
      <c r="E48" s="15"/>
      <c r="F48" s="15"/>
      <c r="G48" s="15"/>
      <c r="H48" s="16">
        <v>0</v>
      </c>
      <c r="I48" s="16">
        <v>5398.9197400000003</v>
      </c>
      <c r="J48" s="6">
        <v>0</v>
      </c>
      <c r="K48" s="6">
        <v>0</v>
      </c>
      <c r="L48" s="6">
        <v>0</v>
      </c>
      <c r="M48" s="6">
        <v>0</v>
      </c>
      <c r="N48" s="6">
        <v>0</v>
      </c>
      <c r="O48" s="6">
        <v>0</v>
      </c>
      <c r="P48" s="6">
        <v>0</v>
      </c>
      <c r="Q48" s="6">
        <v>0</v>
      </c>
      <c r="R48" s="7">
        <v>0.11207065285989971</v>
      </c>
      <c r="S48" s="6">
        <v>0</v>
      </c>
      <c r="T48" s="7">
        <v>0</v>
      </c>
      <c r="U48" s="19">
        <v>0</v>
      </c>
      <c r="V48" s="21"/>
      <c r="W48" s="22">
        <f t="shared" si="0"/>
        <v>5398.9197400000003</v>
      </c>
    </row>
    <row r="49" spans="1:23" outlineLevel="1" x14ac:dyDescent="0.25">
      <c r="A49" s="14" t="s">
        <v>82</v>
      </c>
      <c r="B49" s="15" t="s">
        <v>83</v>
      </c>
      <c r="C49" s="15"/>
      <c r="D49" s="15"/>
      <c r="E49" s="15"/>
      <c r="F49" s="15"/>
      <c r="G49" s="15"/>
      <c r="H49" s="16">
        <v>0</v>
      </c>
      <c r="I49" s="16">
        <v>12045.82725</v>
      </c>
      <c r="J49" s="6">
        <v>0</v>
      </c>
      <c r="K49" s="6">
        <v>0</v>
      </c>
      <c r="L49" s="6">
        <v>0</v>
      </c>
      <c r="M49" s="6">
        <v>0</v>
      </c>
      <c r="N49" s="6">
        <v>0</v>
      </c>
      <c r="O49" s="6">
        <v>0</v>
      </c>
      <c r="P49" s="6">
        <v>0</v>
      </c>
      <c r="Q49" s="6">
        <v>0</v>
      </c>
      <c r="R49" s="7">
        <v>0.35348789598489383</v>
      </c>
      <c r="S49" s="6">
        <v>0</v>
      </c>
      <c r="T49" s="7">
        <v>0</v>
      </c>
      <c r="U49" s="19">
        <v>0</v>
      </c>
      <c r="V49" s="21">
        <f>-140.48</f>
        <v>-140.47999999999999</v>
      </c>
      <c r="W49" s="22">
        <f t="shared" si="0"/>
        <v>11905.347250000001</v>
      </c>
    </row>
    <row r="50" spans="1:23" outlineLevel="1" x14ac:dyDescent="0.25">
      <c r="A50" s="14" t="s">
        <v>84</v>
      </c>
      <c r="B50" s="15" t="s">
        <v>85</v>
      </c>
      <c r="C50" s="15"/>
      <c r="D50" s="15"/>
      <c r="E50" s="15"/>
      <c r="F50" s="15"/>
      <c r="G50" s="15"/>
      <c r="H50" s="16">
        <v>0</v>
      </c>
      <c r="I50" s="16">
        <v>3205</v>
      </c>
      <c r="J50" s="6">
        <v>0</v>
      </c>
      <c r="K50" s="6">
        <v>0</v>
      </c>
      <c r="L50" s="6">
        <v>0</v>
      </c>
      <c r="M50" s="6">
        <v>0</v>
      </c>
      <c r="N50" s="6">
        <v>0</v>
      </c>
      <c r="O50" s="6">
        <v>0</v>
      </c>
      <c r="P50" s="6">
        <v>0</v>
      </c>
      <c r="Q50" s="6">
        <v>0</v>
      </c>
      <c r="R50" s="7">
        <v>0.26079384399375977</v>
      </c>
      <c r="S50" s="6">
        <v>0</v>
      </c>
      <c r="T50" s="7">
        <v>0</v>
      </c>
      <c r="U50" s="19">
        <v>0</v>
      </c>
      <c r="V50" s="21">
        <f>317.6+211.7</f>
        <v>529.29999999999995</v>
      </c>
      <c r="W50" s="22">
        <f t="shared" si="0"/>
        <v>3734.3</v>
      </c>
    </row>
    <row r="51" spans="1:23" x14ac:dyDescent="0.25">
      <c r="A51" s="4" t="s">
        <v>86</v>
      </c>
      <c r="B51" s="13" t="s">
        <v>87</v>
      </c>
      <c r="C51" s="5"/>
      <c r="D51" s="5"/>
      <c r="E51" s="5"/>
      <c r="F51" s="5"/>
      <c r="G51" s="5"/>
      <c r="H51" s="6">
        <v>0</v>
      </c>
      <c r="I51" s="6">
        <v>2847.79</v>
      </c>
      <c r="J51" s="6">
        <v>0</v>
      </c>
      <c r="K51" s="6">
        <v>0</v>
      </c>
      <c r="L51" s="6">
        <v>0</v>
      </c>
      <c r="M51" s="6">
        <v>0</v>
      </c>
      <c r="N51" s="6">
        <v>0</v>
      </c>
      <c r="O51" s="6">
        <v>0</v>
      </c>
      <c r="P51" s="6">
        <v>0</v>
      </c>
      <c r="Q51" s="6">
        <v>0</v>
      </c>
      <c r="R51" s="7">
        <v>0.19349120194958194</v>
      </c>
      <c r="S51" s="6">
        <v>0</v>
      </c>
      <c r="T51" s="7">
        <v>0</v>
      </c>
      <c r="U51" s="19">
        <v>0</v>
      </c>
      <c r="V51" s="37">
        <f>V52</f>
        <v>0</v>
      </c>
      <c r="W51" s="38">
        <f t="shared" si="0"/>
        <v>2847.79</v>
      </c>
    </row>
    <row r="52" spans="1:23" outlineLevel="1" x14ac:dyDescent="0.25">
      <c r="A52" s="14" t="s">
        <v>88</v>
      </c>
      <c r="B52" s="15" t="s">
        <v>89</v>
      </c>
      <c r="C52" s="15"/>
      <c r="D52" s="15"/>
      <c r="E52" s="15"/>
      <c r="F52" s="15"/>
      <c r="G52" s="15"/>
      <c r="H52" s="16">
        <v>0</v>
      </c>
      <c r="I52" s="16">
        <v>2847.79</v>
      </c>
      <c r="J52" s="6">
        <v>0</v>
      </c>
      <c r="K52" s="6">
        <v>0</v>
      </c>
      <c r="L52" s="6">
        <v>0</v>
      </c>
      <c r="M52" s="6">
        <v>0</v>
      </c>
      <c r="N52" s="6">
        <v>0</v>
      </c>
      <c r="O52" s="6">
        <v>0</v>
      </c>
      <c r="P52" s="6">
        <v>0</v>
      </c>
      <c r="Q52" s="6">
        <v>0</v>
      </c>
      <c r="R52" s="7">
        <v>0.19349120194958194</v>
      </c>
      <c r="S52" s="6">
        <v>0</v>
      </c>
      <c r="T52" s="7">
        <v>0</v>
      </c>
      <c r="U52" s="19">
        <v>0</v>
      </c>
      <c r="V52" s="21"/>
      <c r="W52" s="22">
        <f t="shared" si="0"/>
        <v>2847.79</v>
      </c>
    </row>
    <row r="53" spans="1:23" x14ac:dyDescent="0.25">
      <c r="A53" s="4" t="s">
        <v>90</v>
      </c>
      <c r="B53" s="13" t="s">
        <v>91</v>
      </c>
      <c r="C53" s="5"/>
      <c r="D53" s="5"/>
      <c r="E53" s="5"/>
      <c r="F53" s="5"/>
      <c r="G53" s="5"/>
      <c r="H53" s="6">
        <v>0</v>
      </c>
      <c r="I53" s="6">
        <v>5.7</v>
      </c>
      <c r="J53" s="6">
        <v>0</v>
      </c>
      <c r="K53" s="6">
        <v>0</v>
      </c>
      <c r="L53" s="6">
        <v>0</v>
      </c>
      <c r="M53" s="6">
        <v>0</v>
      </c>
      <c r="N53" s="6">
        <v>0</v>
      </c>
      <c r="O53" s="6">
        <v>0</v>
      </c>
      <c r="P53" s="6">
        <v>0</v>
      </c>
      <c r="Q53" s="6">
        <v>0</v>
      </c>
      <c r="R53" s="7">
        <v>0</v>
      </c>
      <c r="S53" s="6">
        <v>0</v>
      </c>
      <c r="T53" s="7">
        <v>0</v>
      </c>
      <c r="U53" s="19">
        <v>0</v>
      </c>
      <c r="V53" s="37">
        <f>V54</f>
        <v>0</v>
      </c>
      <c r="W53" s="38">
        <f t="shared" si="0"/>
        <v>5.7</v>
      </c>
    </row>
    <row r="54" spans="1:23" outlineLevel="1" x14ac:dyDescent="0.25">
      <c r="A54" s="14" t="s">
        <v>92</v>
      </c>
      <c r="B54" s="15" t="s">
        <v>93</v>
      </c>
      <c r="C54" s="15"/>
      <c r="D54" s="15"/>
      <c r="E54" s="15"/>
      <c r="F54" s="15"/>
      <c r="G54" s="15"/>
      <c r="H54" s="16">
        <v>0</v>
      </c>
      <c r="I54" s="16">
        <v>5.7</v>
      </c>
      <c r="J54" s="6">
        <v>0</v>
      </c>
      <c r="K54" s="6">
        <v>0</v>
      </c>
      <c r="L54" s="6">
        <v>0</v>
      </c>
      <c r="M54" s="6">
        <v>0</v>
      </c>
      <c r="N54" s="6">
        <v>0</v>
      </c>
      <c r="O54" s="6">
        <v>0</v>
      </c>
      <c r="P54" s="6">
        <v>0</v>
      </c>
      <c r="Q54" s="6">
        <v>0</v>
      </c>
      <c r="R54" s="7">
        <v>0</v>
      </c>
      <c r="S54" s="6">
        <v>0</v>
      </c>
      <c r="T54" s="7">
        <v>0</v>
      </c>
      <c r="U54" s="19">
        <v>0</v>
      </c>
      <c r="V54" s="21"/>
      <c r="W54" s="22">
        <f t="shared" si="0"/>
        <v>5.7</v>
      </c>
    </row>
    <row r="55" spans="1:23" ht="25.5" x14ac:dyDescent="0.25">
      <c r="A55" s="4" t="s">
        <v>94</v>
      </c>
      <c r="B55" s="13" t="s">
        <v>95</v>
      </c>
      <c r="C55" s="5"/>
      <c r="D55" s="5"/>
      <c r="E55" s="5"/>
      <c r="F55" s="5"/>
      <c r="G55" s="5"/>
      <c r="H55" s="6">
        <v>0</v>
      </c>
      <c r="I55" s="6">
        <v>59021.805769999999</v>
      </c>
      <c r="J55" s="6">
        <v>0</v>
      </c>
      <c r="K55" s="6">
        <v>0</v>
      </c>
      <c r="L55" s="6">
        <v>0</v>
      </c>
      <c r="M55" s="6">
        <v>0</v>
      </c>
      <c r="N55" s="6">
        <v>0</v>
      </c>
      <c r="O55" s="6">
        <v>0</v>
      </c>
      <c r="P55" s="6">
        <v>0</v>
      </c>
      <c r="Q55" s="6">
        <v>0</v>
      </c>
      <c r="R55" s="7">
        <v>0.27538296715858002</v>
      </c>
      <c r="S55" s="6">
        <v>0</v>
      </c>
      <c r="T55" s="7">
        <v>0</v>
      </c>
      <c r="U55" s="19">
        <v>0</v>
      </c>
      <c r="V55" s="37">
        <f>SUM(V56:V57)</f>
        <v>3745</v>
      </c>
      <c r="W55" s="38">
        <f t="shared" si="0"/>
        <v>62766.805769999999</v>
      </c>
    </row>
    <row r="56" spans="1:23" ht="25.5" outlineLevel="1" x14ac:dyDescent="0.25">
      <c r="A56" s="14" t="s">
        <v>96</v>
      </c>
      <c r="B56" s="15" t="s">
        <v>97</v>
      </c>
      <c r="C56" s="15"/>
      <c r="D56" s="15"/>
      <c r="E56" s="15"/>
      <c r="F56" s="15"/>
      <c r="G56" s="15"/>
      <c r="H56" s="16">
        <v>0</v>
      </c>
      <c r="I56" s="16">
        <v>49.7</v>
      </c>
      <c r="J56" s="6">
        <v>0</v>
      </c>
      <c r="K56" s="6">
        <v>0</v>
      </c>
      <c r="L56" s="6">
        <v>0</v>
      </c>
      <c r="M56" s="6">
        <v>0</v>
      </c>
      <c r="N56" s="6">
        <v>0</v>
      </c>
      <c r="O56" s="6">
        <v>0</v>
      </c>
      <c r="P56" s="6">
        <v>0</v>
      </c>
      <c r="Q56" s="6">
        <v>0</v>
      </c>
      <c r="R56" s="7">
        <v>0.24983903420523138</v>
      </c>
      <c r="S56" s="6">
        <v>0</v>
      </c>
      <c r="T56" s="7">
        <v>0</v>
      </c>
      <c r="U56" s="19">
        <v>0</v>
      </c>
      <c r="V56" s="21"/>
      <c r="W56" s="22">
        <f t="shared" si="0"/>
        <v>49.7</v>
      </c>
    </row>
    <row r="57" spans="1:23" outlineLevel="1" x14ac:dyDescent="0.25">
      <c r="A57" s="14" t="s">
        <v>98</v>
      </c>
      <c r="B57" s="15" t="s">
        <v>99</v>
      </c>
      <c r="C57" s="15"/>
      <c r="D57" s="15"/>
      <c r="E57" s="15"/>
      <c r="F57" s="15"/>
      <c r="G57" s="15"/>
      <c r="H57" s="16">
        <v>0</v>
      </c>
      <c r="I57" s="16">
        <v>58972.105770000002</v>
      </c>
      <c r="J57" s="6">
        <v>0</v>
      </c>
      <c r="K57" s="6">
        <v>0</v>
      </c>
      <c r="L57" s="6">
        <v>0</v>
      </c>
      <c r="M57" s="6">
        <v>0</v>
      </c>
      <c r="N57" s="6">
        <v>0</v>
      </c>
      <c r="O57" s="6">
        <v>0</v>
      </c>
      <c r="P57" s="6">
        <v>0</v>
      </c>
      <c r="Q57" s="6">
        <v>0</v>
      </c>
      <c r="R57" s="7">
        <v>0.27540449485292307</v>
      </c>
      <c r="S57" s="6">
        <v>0</v>
      </c>
      <c r="T57" s="7">
        <v>0</v>
      </c>
      <c r="U57" s="19">
        <v>0</v>
      </c>
      <c r="V57" s="21">
        <f>3745</f>
        <v>3745</v>
      </c>
      <c r="W57" s="22">
        <f t="shared" si="0"/>
        <v>62717.105770000002</v>
      </c>
    </row>
    <row r="58" spans="1:23" ht="12.75" customHeight="1" x14ac:dyDescent="0.25">
      <c r="A58" s="23" t="s">
        <v>100</v>
      </c>
      <c r="B58" s="24"/>
      <c r="C58" s="24"/>
      <c r="D58" s="24"/>
      <c r="E58" s="24"/>
      <c r="F58" s="24"/>
      <c r="G58" s="24"/>
      <c r="H58" s="8">
        <v>0</v>
      </c>
      <c r="I58" s="8">
        <v>986473.08940000006</v>
      </c>
      <c r="J58" s="8">
        <v>0</v>
      </c>
      <c r="K58" s="8">
        <v>0</v>
      </c>
      <c r="L58" s="8">
        <v>0</v>
      </c>
      <c r="M58" s="8">
        <v>0</v>
      </c>
      <c r="N58" s="8">
        <v>0</v>
      </c>
      <c r="O58" s="8">
        <v>0</v>
      </c>
      <c r="P58" s="8">
        <v>0</v>
      </c>
      <c r="Q58" s="8">
        <v>0</v>
      </c>
      <c r="R58" s="9">
        <v>0.23294739576704362</v>
      </c>
      <c r="S58" s="8">
        <v>0</v>
      </c>
      <c r="T58" s="9">
        <v>0</v>
      </c>
      <c r="U58" s="20">
        <v>0</v>
      </c>
      <c r="V58" s="37">
        <f>V55+V53+V51+V47+V45+V42+V35+V33+V30+V23+V20+V18+V10</f>
        <v>11078.65</v>
      </c>
      <c r="W58" s="38">
        <f t="shared" si="0"/>
        <v>997551.73940000008</v>
      </c>
    </row>
    <row r="59" spans="1:23" ht="12.75" customHeight="1" x14ac:dyDescent="0.25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</row>
    <row r="60" spans="1:23" ht="38.450000000000003" customHeight="1" x14ac:dyDescent="0.25">
      <c r="A60" s="25"/>
      <c r="B60" s="26"/>
      <c r="C60" s="26"/>
      <c r="D60" s="26"/>
      <c r="E60" s="26"/>
      <c r="F60" s="26"/>
      <c r="G60" s="26"/>
      <c r="H60" s="26"/>
      <c r="I60" s="26"/>
      <c r="J60" s="26"/>
      <c r="K60" s="26"/>
      <c r="L60" s="26"/>
      <c r="M60" s="26"/>
      <c r="N60" s="26"/>
      <c r="O60" s="26"/>
      <c r="P60" s="26"/>
      <c r="Q60" s="26"/>
      <c r="R60" s="10"/>
      <c r="S60" s="10"/>
      <c r="T60" s="10"/>
      <c r="U60" s="10"/>
      <c r="V60" s="3"/>
    </row>
  </sheetData>
  <mergeCells count="27">
    <mergeCell ref="V8:V9"/>
    <mergeCell ref="W8:W9"/>
    <mergeCell ref="A6:I6"/>
    <mergeCell ref="A8:A9"/>
    <mergeCell ref="B8:B9"/>
    <mergeCell ref="A7:U7"/>
    <mergeCell ref="I8:I9"/>
    <mergeCell ref="J8:J9"/>
    <mergeCell ref="C8:C9"/>
    <mergeCell ref="D8:D9"/>
    <mergeCell ref="E8:E9"/>
    <mergeCell ref="S8:S9"/>
    <mergeCell ref="T8:T9"/>
    <mergeCell ref="U8:U9"/>
    <mergeCell ref="A58:G58"/>
    <mergeCell ref="A60:Q60"/>
    <mergeCell ref="R8:R9"/>
    <mergeCell ref="P8:P9"/>
    <mergeCell ref="Q8:Q9"/>
    <mergeCell ref="K8:K9"/>
    <mergeCell ref="L8:L9"/>
    <mergeCell ref="M8:M9"/>
    <mergeCell ref="N8:N9"/>
    <mergeCell ref="O8:O9"/>
    <mergeCell ref="F8:F9"/>
    <mergeCell ref="G8:G9"/>
    <mergeCell ref="H8:H9"/>
  </mergeCells>
  <pageMargins left="0.59055118110236227" right="0.59055118110236227" top="0.59055118110236227" bottom="0.59055118110236227" header="0.39370078740157483" footer="0.39370078740157483"/>
  <pageSetup paperSize="9" scale="70" fitToHeight="200" orientation="portrait" blackAndWhite="1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4&lt;/string&gt;&#10;    &lt;string&gt;28.03.2024&lt;/string&gt;&#10;  &lt;/DateInfo&gt;&#10;  &lt;Code&gt;SQUERY_ANAL_ISP_BUDG&lt;/Code&gt;&#10;  &lt;ObjectCode&gt;SQUERY_ANAL_ISP_BUDG&lt;/ObjectCode&gt;&#10;  &lt;DocName&gt;ОЖН (новый от 02.10.2017 13_53_41)(Аналитический отчет по исполнению бюджета с произвольной группировкой)&lt;/DocName&gt;&#10;  &lt;VariantName&gt;ОЖН (новый от 02.10.2017 13:53:41)&lt;/VariantName&gt;&#10;  &lt;VariantLink&gt;309329920&lt;/VariantLink&gt;&#10;  &lt;ReportCode&gt;6E5C45AE3E4F496B9153BC79CFD22E&lt;/ReportCode&gt;&#10;  &lt;SvodReportLink xsi:nil=&quot;true&quot; /&gt;&#10;  &lt;ReportLink&gt;382130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826DBB6D-448B-4EB7-B5C2-5AEF0203D74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03231643816300000200</vt:lpstr>
      <vt:lpstr>'03231643816300000200'!Заголовки_для_печати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OCHIROV\Ochirov</dc:creator>
  <cp:lastModifiedBy>user</cp:lastModifiedBy>
  <cp:lastPrinted>2024-03-28T06:17:56Z</cp:lastPrinted>
  <dcterms:created xsi:type="dcterms:W3CDTF">2024-03-28T01:17:25Z</dcterms:created>
  <dcterms:modified xsi:type="dcterms:W3CDTF">2024-05-20T02:22:37Z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ОЖН (новый от 02.10.2017 13_53_41)(Аналитический отчет по исполнению бюджета с произвольной группировкой)</vt:lpwstr>
  </property>
  <property fmtid="{D5CDD505-2E9C-101B-9397-08002B2CF9AE}" pid="3" name="Название отчета">
    <vt:lpwstr>ОЖН (новый от 02.10.2017 13_53_41)(4).xlsx</vt:lpwstr>
  </property>
  <property fmtid="{D5CDD505-2E9C-101B-9397-08002B2CF9AE}" pid="4" name="Версия клиента">
    <vt:lpwstr>23.2.45.3120 (.NET 4.7.2)</vt:lpwstr>
  </property>
  <property fmtid="{D5CDD505-2E9C-101B-9397-08002B2CF9AE}" pid="5" name="Версия базы">
    <vt:lpwstr>20.2.2923.22565661</vt:lpwstr>
  </property>
  <property fmtid="{D5CDD505-2E9C-101B-9397-08002B2CF9AE}" pid="6" name="Тип сервера">
    <vt:lpwstr>MSSQL</vt:lpwstr>
  </property>
  <property fmtid="{D5CDD505-2E9C-101B-9397-08002B2CF9AE}" pid="7" name="Сервер">
    <vt:lpwstr>server2</vt:lpwstr>
  </property>
  <property fmtid="{D5CDD505-2E9C-101B-9397-08002B2CF9AE}" pid="8" name="База">
    <vt:lpwstr>bud_2024</vt:lpwstr>
  </property>
  <property fmtid="{D5CDD505-2E9C-101B-9397-08002B2CF9AE}" pid="9" name="Пользователь">
    <vt:lpwstr>ochirov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